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U:\001_Администрация_главы_РК\Финансово-экономическое управление\Отдел ФиКИГПиНМ\КОМПЛЕКСНЫЙ ПЛАН\КП 2020-2022\5 изм СБР на 01.07.2020\"/>
    </mc:Choice>
  </mc:AlternateContent>
  <bookViews>
    <workbookView xWindow="0" yWindow="0" windowWidth="28800" windowHeight="12300"/>
  </bookViews>
  <sheets>
    <sheet name="КП 2020-2022" sheetId="15" r:id="rId1"/>
  </sheets>
  <definedNames>
    <definedName name="_xlnm._FilterDatabase" localSheetId="0" hidden="1">'КП 2020-2022'!$A$6:$BC$6</definedName>
    <definedName name="Z_30A4C298_4998_4A18_8CAA_21263EA70778_.wvu.FilterData" localSheetId="0" hidden="1">'КП 2020-2022'!$A$6:$AT$248</definedName>
    <definedName name="Z_30A4C298_4998_4A18_8CAA_21263EA70778_.wvu.PrintArea" localSheetId="0" hidden="1">'КП 2020-2022'!$A$1:$M$226</definedName>
    <definedName name="Z_30A4C298_4998_4A18_8CAA_21263EA70778_.wvu.PrintTitles" localSheetId="0" hidden="1">'КП 2020-2022'!$3:$6</definedName>
    <definedName name="_xlnm.Print_Titles" localSheetId="0">'КП 2020-2022'!$3:$6</definedName>
    <definedName name="_xlnm.Print_Area" localSheetId="0">'КП 2020-2022'!$A$1:$O$232</definedName>
  </definedNames>
  <calcPr calcId="162913"/>
  <customWorkbookViews>
    <customWorkbookView name="Аниськина Людмила Ивановна - Личное представление" guid="{30A4C298-4998-4A18-8CAA-21263EA70778}" mergeInterval="0" personalView="1" maximized="1" windowWidth="1916" windowHeight="821" activeSheetId="1"/>
  </customWorkbookViews>
</workbook>
</file>

<file path=xl/calcChain.xml><?xml version="1.0" encoding="utf-8"?>
<calcChain xmlns="http://schemas.openxmlformats.org/spreadsheetml/2006/main">
  <c r="I110" i="15" l="1"/>
  <c r="I63" i="15" l="1"/>
  <c r="I72" i="15" l="1"/>
  <c r="I108" i="15" s="1"/>
  <c r="I71" i="15"/>
  <c r="I166" i="15"/>
  <c r="I178" i="15" s="1"/>
  <c r="I165" i="15"/>
  <c r="I229" i="15" l="1"/>
  <c r="I15" i="15"/>
  <c r="I179" i="15" l="1"/>
  <c r="I230" i="15"/>
  <c r="I19" i="15" l="1"/>
  <c r="I201" i="15" l="1"/>
  <c r="I209" i="15" l="1"/>
  <c r="I89" i="15"/>
  <c r="I53" i="15" l="1"/>
  <c r="I40" i="15"/>
  <c r="I128" i="15" l="1"/>
  <c r="I80" i="15" l="1"/>
  <c r="I220" i="15" l="1"/>
  <c r="I195" i="15"/>
  <c r="I187" i="15"/>
  <c r="I184" i="15"/>
  <c r="I181" i="15"/>
  <c r="I158" i="15"/>
  <c r="I149" i="15"/>
  <c r="I139" i="15"/>
  <c r="I117" i="15"/>
  <c r="I99" i="15"/>
  <c r="I92" i="15"/>
  <c r="I86" i="15"/>
  <c r="I28" i="15"/>
  <c r="I8" i="15"/>
  <c r="I107" i="15" l="1"/>
  <c r="I106" i="15" s="1"/>
  <c r="I177" i="15"/>
  <c r="I176" i="15" s="1"/>
  <c r="I38" i="15"/>
  <c r="I37" i="15" s="1"/>
  <c r="I226" i="15"/>
  <c r="I225" i="15" s="1"/>
  <c r="I228" i="15" l="1"/>
  <c r="I227" i="15" s="1"/>
</calcChain>
</file>

<file path=xl/sharedStrings.xml><?xml version="1.0" encoding="utf-8"?>
<sst xmlns="http://schemas.openxmlformats.org/spreadsheetml/2006/main" count="1812" uniqueCount="433">
  <si>
    <t>Статус</t>
  </si>
  <si>
    <t>V</t>
  </si>
  <si>
    <t>Х</t>
  </si>
  <si>
    <t>без финансирования</t>
  </si>
  <si>
    <t>республиканский бюджет Республики Коми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</si>
  <si>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</si>
  <si>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</si>
  <si>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</si>
  <si>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</si>
  <si>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</si>
  <si>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</si>
  <si>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</si>
  <si>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</si>
  <si>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</si>
  <si>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</si>
  <si>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8</t>
  </si>
  <si>
    <t>8.1</t>
  </si>
  <si>
    <t>8.2</t>
  </si>
  <si>
    <t>9</t>
  </si>
  <si>
    <t>9.1</t>
  </si>
  <si>
    <t>9.2</t>
  </si>
  <si>
    <t>10</t>
  </si>
  <si>
    <t>10.1</t>
  </si>
  <si>
    <t>10.2</t>
  </si>
  <si>
    <t>11</t>
  </si>
  <si>
    <t>11.1</t>
  </si>
  <si>
    <t>11.2</t>
  </si>
  <si>
    <t>12</t>
  </si>
  <si>
    <t>12.1</t>
  </si>
  <si>
    <t>12.2</t>
  </si>
  <si>
    <t>15</t>
  </si>
  <si>
    <t>15.1</t>
  </si>
  <si>
    <t>16</t>
  </si>
  <si>
    <t>16.2</t>
  </si>
  <si>
    <t>26</t>
  </si>
  <si>
    <t>27</t>
  </si>
  <si>
    <t>4</t>
  </si>
  <si>
    <t>4.1</t>
  </si>
  <si>
    <t>5</t>
  </si>
  <si>
    <t>6</t>
  </si>
  <si>
    <t>7</t>
  </si>
  <si>
    <t>7.1</t>
  </si>
  <si>
    <t>17</t>
  </si>
  <si>
    <t>17.1</t>
  </si>
  <si>
    <t>17.2</t>
  </si>
  <si>
    <t>18</t>
  </si>
  <si>
    <t>19</t>
  </si>
  <si>
    <t>20</t>
  </si>
  <si>
    <t>20.1</t>
  </si>
  <si>
    <t>20.2</t>
  </si>
  <si>
    <t>21</t>
  </si>
  <si>
    <t>25</t>
  </si>
  <si>
    <t>Срок начала реализации (число.месяц.год)</t>
  </si>
  <si>
    <t>Срок окончания реализации (дата контрольного события) (число.месяц.год)</t>
  </si>
  <si>
    <t>3</t>
  </si>
  <si>
    <t>Наименование основного мероприятия, ведомственной целевой программы, мероприятия, контрольного события программы</t>
  </si>
  <si>
    <t>24</t>
  </si>
  <si>
    <t>2020 год</t>
  </si>
  <si>
    <t>7.2</t>
  </si>
  <si>
    <t>ГАУ РК "ЦИТ"</t>
  </si>
  <si>
    <t>13</t>
  </si>
  <si>
    <t>13.1</t>
  </si>
  <si>
    <t>13.2</t>
  </si>
  <si>
    <t>14</t>
  </si>
  <si>
    <t>14.1</t>
  </si>
  <si>
    <t>14.2</t>
  </si>
  <si>
    <t>15.2</t>
  </si>
  <si>
    <t>4.2</t>
  </si>
  <si>
    <t>22</t>
  </si>
  <si>
    <t>16.1</t>
  </si>
  <si>
    <t>1</t>
  </si>
  <si>
    <t xml:space="preserve">Подпрограмма 1 "Информационная среда" </t>
  </si>
  <si>
    <t>Всего, в том числе</t>
  </si>
  <si>
    <t>Подпрограмма 2 "Электронное правительство"</t>
  </si>
  <si>
    <t>Подпрограмма 3 "Безопасная информационно-телекоммуникационная инфраструктура"</t>
  </si>
  <si>
    <t>Финансово-экономическое управление</t>
  </si>
  <si>
    <t xml:space="preserve">ГАУ РК "ЦИТ" </t>
  </si>
  <si>
    <t>ГАУ РК "МФЦ"</t>
  </si>
  <si>
    <t>ГКУ РК "Коми реклама"</t>
  </si>
  <si>
    <t>ГКУ РК "Безопасный город"</t>
  </si>
  <si>
    <t>Управление информационного обеспечения</t>
  </si>
  <si>
    <t xml:space="preserve">ГАУ РК "ЦИТ"
</t>
  </si>
  <si>
    <t>Финансово-экономический отдел</t>
  </si>
  <si>
    <t>Всего, в том числе:</t>
  </si>
  <si>
    <t>Отдел информатизации, связи и рекламы</t>
  </si>
  <si>
    <t>Сектор связи и организации эксплуатации отдела информатизации, связи и рекламы</t>
  </si>
  <si>
    <t>Подпрограмма 4 "Обеспечение реализации государственной программы"</t>
  </si>
  <si>
    <t>23</t>
  </si>
  <si>
    <t xml:space="preserve">Отдел информатизации,  связи и рекламы
</t>
  </si>
  <si>
    <t>6.3</t>
  </si>
  <si>
    <t>18.1</t>
  </si>
  <si>
    <t>18.2</t>
  </si>
  <si>
    <t>19.1</t>
  </si>
  <si>
    <t>19.2</t>
  </si>
  <si>
    <t>21.1</t>
  </si>
  <si>
    <t>21.2</t>
  </si>
  <si>
    <t>22.1</t>
  </si>
  <si>
    <t>22.2</t>
  </si>
  <si>
    <t>23.1</t>
  </si>
  <si>
    <t>23.2</t>
  </si>
  <si>
    <t>24.1</t>
  </si>
  <si>
    <t>24.2</t>
  </si>
  <si>
    <t>25.1</t>
  </si>
  <si>
    <t>25.2</t>
  </si>
  <si>
    <t>26.1</t>
  </si>
  <si>
    <t>26.2</t>
  </si>
  <si>
    <t>27.1</t>
  </si>
  <si>
    <t>27.2</t>
  </si>
  <si>
    <t>Основное мероприятие 1.D6 (1.1.1) Реализация отдельных мероприятий регионального проекта "Цифровое государственное управление" в части популяризации цифровой экономики</t>
  </si>
  <si>
    <t>Основное мероприятие 1.2.2. Оказание государственных услуг (выполнение работ) средствами массовой информации</t>
  </si>
  <si>
    <t>Основное мероприятие 2.1.1. Внедрение, развитие, сопровождение и лицензионная поддержка информационных систем, цифровых комплексов, портальных и облачных технологий</t>
  </si>
  <si>
    <t>Основное мероприятие 2.1.2. Создание, развитие и использование механизмов информационно-аналитической платформы для принятия управленческих решений</t>
  </si>
  <si>
    <t>Основное мероприятие 2.D6 (2.2.1) Реализация отдельных мероприятий регионального проекта "Цифровое государственное управление" в части создания и развития цифровых платформ</t>
  </si>
  <si>
    <t>Основное мероприятие 2.D5 (2.2.2) Реализация регионального проекта "Цифровые технологии"</t>
  </si>
  <si>
    <t>Основное мероприятие 2.3.1. Развитие региональной системы формирования и представления пространственных данных</t>
  </si>
  <si>
    <t>Основное мероприятие 2.3.2. Обеспечение функционирования инфраструктуры пространственных данных Республики Коми</t>
  </si>
  <si>
    <t>Основное мероприятие 3.1.1. Обеспечение работоспособности инфраструктуры связи на территориях труднодоступных и малонаселенных пунктов в Республике Коми</t>
  </si>
  <si>
    <t>Основное мероприятие 3.1.2. Обеспечение функционирования и развитие информационно-телекоммуникационной инфраструктуры связи государственных органов Республики Коми и подведомственных им учреждений</t>
  </si>
  <si>
    <t>Основное мероприятие 3.1.3. Обеспечение соответствия вычислительных мощностей и технических элементов информационно-телекоммуникационной инфраструктуры текущим потребностям государственных органов Республики Коми и подведомственных им учреждений</t>
  </si>
  <si>
    <t>Основное мероприятие 3.D6 (3.1.4) Реализация отдельных мероприятий регионального проекта "Цифровое государственное управление" в части внедрения типового автоматизированного рабочего места государственного служащего</t>
  </si>
  <si>
    <t>Основное мероприятие 3.2.1. Обеспечение защиты информации в ходе эксплуатации государственных информационных систем Республики Коми</t>
  </si>
  <si>
    <t xml:space="preserve">Основное мероприятие 4.1.1. Реализация функций аппаратов исполнителей и участников государственной программы </t>
  </si>
  <si>
    <t>Основное мероприятие 4.1.2. Проведение ежеквартального мониторинга реализации Программы</t>
  </si>
  <si>
    <t>Основное мероприятие 4.2.1. Обеспечение выполнения функций оператора электронного правительства в Республике Коми</t>
  </si>
  <si>
    <t>Основное мероприятие 4.2.2. Обеспечение выполнения функций регионального оператора инфраструктуры пространственных данных и фонда геологической информации</t>
  </si>
  <si>
    <t>Основное мероприятие 4.2.3. Обеспечение функционирования единой централизованной системы многофункциональных центров предоставления государственных и муниципальных услуг в Республике Коми</t>
  </si>
  <si>
    <t>Основное мероприятие 4.2.4. Обеспечение функционирования  государственного учреждения Республики Коми, уполномоченного на осуществление отдельных полномочий в сфере рекламы</t>
  </si>
  <si>
    <t>Основное мероприятие  4.2.5. Обеспечение выполнения функций оператора инфраструктуры аппаратно-программного комплекса "Безопасный город" на территории Республики Коми</t>
  </si>
  <si>
    <t xml:space="preserve">К.А. Плехов, министр экономики Республики Коми </t>
  </si>
  <si>
    <t>Основное мероприятие 3.D2 (3.1.5) Реализация отдельных мероприятий регионального проекта "Информационная инфраструктура" в части создания инфраструктуры связи</t>
  </si>
  <si>
    <t>Основное мероприятие 1.2.1. Содействие развитию региональных средств массовой информации</t>
  </si>
  <si>
    <t>Основное мероприятие 1.D3 (1.1.2) Реализация отдельных мероприятий регионального проекта «Кадры для цифровой экономики» в части поддержки механизмов развития цифровых компетенций</t>
  </si>
  <si>
    <t>2</t>
  </si>
  <si>
    <t>18.3</t>
  </si>
  <si>
    <t>Основное мероприятие 2.1.3. Развитие и эксплуатация компонентов АПК «Безопасный город» на территории Республики Коми</t>
  </si>
  <si>
    <t>14.3</t>
  </si>
  <si>
    <t>местный бюджет</t>
  </si>
  <si>
    <t xml:space="preserve"> Комплексный план действий по реализации
 Государственной программы Республики Коми "Информационное общество" на 2020 год</t>
  </si>
  <si>
    <t>№ п/п</t>
  </si>
  <si>
    <t xml:space="preserve">Ответственный 
руководитель, заместитель руководителя участника государственной программы
(Ф.И.О., должность) 
</t>
  </si>
  <si>
    <t>Ответственное структурное подразделение участника государственной программы</t>
  </si>
  <si>
    <t>Источник финансирования</t>
  </si>
  <si>
    <t>Мероприятие 1.D6.1 (1.1.1.1) Организация и реализация мероприятий по популяризации процессов цифровой трансформации, цифровых функций и сервисов, государственных и муниципальных услуг в цифровом виде</t>
  </si>
  <si>
    <t xml:space="preserve">Мероприятие 1.D6.2 (1.1.1.2) Подготовка и проведение выездных мероприятий, направленных на информирование граждан о преимуществах получения государственных и муниципальных услуг в цифровом виде, в том числе с использованием единой цифровой среды государственных интернет-ресурсов, на территории Республики Коми </t>
  </si>
  <si>
    <t>Мероприятие  1.D3.1 (1.1.2.1) Информационная поддержка продвижения механизмов освоения ключевых компетенций цифровой экономики</t>
  </si>
  <si>
    <t>Мероприятие 1.D3.2 (1.1.2.2) Профессиональное развитие сотрудников государственных органов Республики Коми и органов местного самоуправления в Республике Коми в сфере цифровых компетенций и технологий</t>
  </si>
  <si>
    <t xml:space="preserve">Мероприятие 1.2.1.2. Предоставление грантов в форме субсидий юридическим лицам (за исключением государственных (муниципальных) учреждений), индивидуальным предпринимателям, физическим лицам, а также некоммерческим организациям, не являющимся казенными учреждениями,  осуществляющим производство, распространение и тиражирование в средствах массовой информации социально значимых проектов </t>
  </si>
  <si>
    <t xml:space="preserve">Мероприятие 1.2.2.1. Предоставление субсидий на выполнение государственного задания печатным средствам массовой информации </t>
  </si>
  <si>
    <t>Мероприятие 1.2.2.2. Предоставление субсидий на выполнение государственного задания электронным средствам массовой информации</t>
  </si>
  <si>
    <t xml:space="preserve">Мероприятие 1.2.2.3. Предоставление субсидий на иные цели автономным учреждениям Республики Коми в сфере средств массовой информации на текущий и капитальный ремонт недвижимого имущества </t>
  </si>
  <si>
    <t xml:space="preserve">Мероприятие 2.1.1.1. Развитие, лицензионное сопровождение и техническая поддержка отраслевых и межотраслевых информационных систем </t>
  </si>
  <si>
    <t>Мероприятие 2.1.1.2. Сопровождение информационных систем мировых судей</t>
  </si>
  <si>
    <t>Мероприятие 2.1.1.3. Разработка и развитие сайтов (порталов) и облачных сервисов для нужд государственных органов Республики Коми и подведомственных им учреждений</t>
  </si>
  <si>
    <t>Мероприятие 2.1.2.1. Разработка системы поддержки принятия решений Ситуационного центра Главы Республики Коми</t>
  </si>
  <si>
    <t>Мероприятие 2.1.2.2. Сбор, доработка и представление аналитических материалов  по запросам высших должностных лиц  на представление информации</t>
  </si>
  <si>
    <t>Мероприятие 2.1.2.3. Выявление и анализ критических ситуаций и рисков социально-экономического и политического развития Республики Коми</t>
  </si>
  <si>
    <t>Мероприятие 2.1.2.4. Развитие компонентов информационно-аналитической платформы и обеспечение доступа к внешним информационным ресурсам посредством взаимодействия с федеральными информационными и информационно-аналитическими системами</t>
  </si>
  <si>
    <t>Мероприятие 2.1.2.5. Использование механизмов информационно-аналитической платформы для подготовки дайджестов</t>
  </si>
  <si>
    <t>Мероприятие 2.1.3.1. Техническое сопровождение и лицензионная поддержка компонентов АПК «Безопасный город» на территории Республики Коми</t>
  </si>
  <si>
    <t>Мероприятие 2.1.3.2. Координация государственных органов Республики Коми и органов местного самоуправления в Республике Коми по вопросам создания, модернизации и эксплуатации компонентов АПК «Безопасный город» на территории Республики Коми</t>
  </si>
  <si>
    <t>Мероприятие 2.D6.1 (2.2.1.1) Создание и доработка информационных систем государственных органов Республики Коми в целях обеспечения предоставления услуг в цифровом виде, в том числе с использованием единой цифровой среды государственных интернет-ресурсов, реализации межведомственного взаимодействия в электронной форме с использованием СМЭВ</t>
  </si>
  <si>
    <t>Мероприятие 2.2.3.1. Создание опытного участка АПК «Безопасный город» на территории Республики Коми</t>
  </si>
  <si>
    <t>Мероприятие 2.2.3.2. Вовлечение граждан в решение вопросов городского развития посредством цифровых платформ</t>
  </si>
  <si>
    <t>Мероприятие 2.3.1.1. Организационно-методологическое обеспечение развития инфраструктуры пространственных данных</t>
  </si>
  <si>
    <t>Мероприятие 2.3.1.2. Разработка и внедрение прикладных геоинформационных систем</t>
  </si>
  <si>
    <t>Мероприятие 2.3.2.1. Ведение геоинформационных ресурсов и баз данных</t>
  </si>
  <si>
    <t>Мероприятие 2.3.2.2. Сопровождение и эксплуатация геоинформационных систем</t>
  </si>
  <si>
    <t>Мероприятие 3.1.1.1.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</si>
  <si>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Мероприятие 3.1.1.2. Заключение соглашений о предоставлении субсидий из республиканского бюджета Республики Коми бюджетам муниципальных районов (городских округов)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</si>
  <si>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Мероприятие 3.1.2.1. Эксплуатация и развитие компонентов инфраструктуры электронного правительства в Республике Коми</t>
  </si>
  <si>
    <t>Мероприятие 3.1.2.2. Развитие государственной информационно-телекоммуникационной сети Республики Коми</t>
  </si>
  <si>
    <t>Мероприятие 3.1.2.3. Обеспечение функционирования услуг связи и государственной информационно-телекоммуникационной сети Республики Коми мировых судей</t>
  </si>
  <si>
    <t>Мероприятие 3.1.3.1. Эксплуатация и развитие вычислительных мощностей инфраструктуры электронного правительства в Республике Коми</t>
  </si>
  <si>
    <t>Мероприятие 3.1.3.2. Обеспечение соответствия технических компонентов инфраструктуры электронного правительства в Республике Коми объективной заявленной потребности государственных органов Республики Коми и подведомственных им учреждений, их сопровождение</t>
  </si>
  <si>
    <t xml:space="preserve">Мероприятие 3.1.3.3. Обеспечение соответствия технических компонентов инфраструктуры электронного правительства в Республике Коми объективной заявленной потребности мировых судей </t>
  </si>
  <si>
    <t>Мероприятие 3.D6.1 (3.1.4.1). Внедрение типового автоматизированного рабочего места государственного служащего</t>
  </si>
  <si>
    <t>Мероприятие 3.D6.2 (3.1.4.2)  Разработка и актуализация требований к составу типового автоматизированного рабочего места государственного служащего</t>
  </si>
  <si>
    <t>Мероприятие 3.D2.2 (3.1.5.2) Оказание содействия исполнителю государственных контрактов на создание инфраструктуры связи на территории Республики Коми в части обеспечения взаимодействия с заинтересованными государственными органами Республики Коми и органами местного самоуправления в Республике Коми в целях получения разрешений на выполнение работ</t>
  </si>
  <si>
    <t>Мероприятие 3.2.1.1. Управление республиканским центром мониторинга информационной безопасности</t>
  </si>
  <si>
    <t>Мероприятие 3.2.1.2.  Техническое сопровождение систем защиты информации</t>
  </si>
  <si>
    <t>Мероприятие 3.2.1.3. Ведение реестра сертификатов ключей проверки электронной подписи и обеспечение круглосуточного доступа к нему из информационно-коммуникационной сети "Интернет"</t>
  </si>
  <si>
    <t>Мероприятие 3.2.1.4. Техническое сопровождение систем защиты информации мировых судей</t>
  </si>
  <si>
    <t>Мероприятие 3.2.2.1. Разработка и актуализация организационно-распорядительной документации по безопасности информации</t>
  </si>
  <si>
    <t>Мероприятие 3.2.2.2. Аттестация объектов информатизации на соответствие техническим требованиям по защите информации ограниченного распространения</t>
  </si>
  <si>
    <t>Мероприятие 3.D4.1 (3.2.3.1)  Обеспечение безопасного функционирования региональных объектов критической информационной инфраструктуры Республики Коми, функционирующих на базе Центра обработки данных и государственной информационно-телекоммуникационной сети Республики Коми, в т.ч. создание системы защиты региональных объектов критической информационной инфраструктуры Республики Коми</t>
  </si>
  <si>
    <t>Мероприятие 4.1.1.1.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</t>
  </si>
  <si>
    <t>Мероприятие 4.1.1.2. Координация взаимодействия государственных органов Республики Коми и органов местного самоуправления в Республики Коми в рамках реализации Программы</t>
  </si>
  <si>
    <t>Мероприятие 4.1.2.1. Ежеквартальная организация работы по сбору информации в соответствии с формой мониторинга реализации Программы</t>
  </si>
  <si>
    <t>Мероприятие 4.1.2.2. Представление итогов реализации Программы в Министерство экономики Республики Коми</t>
  </si>
  <si>
    <t xml:space="preserve">Мероприятие 4.2.1.1. Организация эксплуатации компонентов инфраструктуры электронного правительства в Республике Коми </t>
  </si>
  <si>
    <t>Мероприятие 4.2.1.2. Организационно-методологическое обеспечение процесса функционирования оператора электронного правительства в Республике Коми</t>
  </si>
  <si>
    <t>Мероприятие 4.2.2.1. Обеспечение выполнения функций регионального оператора инфраструктуры пространственных данных</t>
  </si>
  <si>
    <t>Мероприятие 4.2.2.2. Обеспечение выполнения функций территориального фонда геологической информации</t>
  </si>
  <si>
    <t>Мероприятие 4.2.3.1. Организация функционирования инфраструктуры единой централизованной системы многофункциональных центров предоставления государственных и муниципальных услуг в Республике Коми</t>
  </si>
  <si>
    <t xml:space="preserve">Мероприятие 4.2.3.2. Организация функционирования окон для приема и выдачи документов для юридических лиц и индивидуальных предпринимателей на базе многофункциональных центров предоставления государственных и муниципальных услуг в Республике Коми в соответствии с распоряжением Правительства Республики Коми от 30.12.2017 № 584-р </t>
  </si>
  <si>
    <t>Мероприятие 4.2.3.3. Техническое обслуживание криптобиокабин ПТК КБК</t>
  </si>
  <si>
    <t>Мероприятие 4.2.4.1.  Организация функционирования  государственного учреждения Республики Коми, уполномоченного на осуществление отдельных полномочий в сфере рекламы</t>
  </si>
  <si>
    <t>Мероприятие 4.2.4.2. Демонтаж и хранение рекламных конструкций, установленных с нарушением на территории Республики Коми</t>
  </si>
  <si>
    <t>Мероприятие 4.2.4.3. Разработка и актуализация схем размещения рекламных конструкций на территории Республики Коми</t>
  </si>
  <si>
    <t>Мероприятие 4.2.4.4. Организация выдачи и аннулирования разрешений на установку и эксплуатацию рекламных конструкций на территории Республики Коми</t>
  </si>
  <si>
    <t>Мероприятие 4.2.5.1.  Организация функционирования государственного учреждения Республики Коми, уполномоченного на осуществление отдельных полномочий по реализации проекта по созданию на территории Республики Коми АПК "Безопасный город"</t>
  </si>
  <si>
    <t>Мероприятие 4.2.5.2. Рассылка документов и материалов по делам о правонарушениях в области дорожного движения</t>
  </si>
  <si>
    <t>4.3</t>
  </si>
  <si>
    <t>5.3</t>
  </si>
  <si>
    <t>6.4</t>
  </si>
  <si>
    <t>6.5</t>
  </si>
  <si>
    <t>15.3</t>
  </si>
  <si>
    <t>15.4</t>
  </si>
  <si>
    <t>18.4</t>
  </si>
  <si>
    <t>25.3</t>
  </si>
  <si>
    <t>26.3</t>
  </si>
  <si>
    <t>26.4</t>
  </si>
  <si>
    <t>Итого по подпрограмме 4</t>
  </si>
  <si>
    <t>Всего по программе</t>
  </si>
  <si>
    <t>Итого по подпрограмме 3</t>
  </si>
  <si>
    <t>Итого по подпрограмме 2</t>
  </si>
  <si>
    <t>Итого по подпрограмме 1</t>
  </si>
  <si>
    <t>Мероприятие 3.D2.1 (3.1.5.1) Участие Республики Коми в приемке работ по созданию инфраструктуры связи на территории Республики Коми, выполненных в рамках государственных контрактов Министерства цифрового развития, связи и массовых коммуникаций Российской Федерации</t>
  </si>
  <si>
    <t xml:space="preserve">ГБУ РК "Территориальный фонд информации Республики Коми" </t>
  </si>
  <si>
    <t>1-1</t>
  </si>
  <si>
    <t>Контрольное событие  № 1-2 
Изготовлено не менее 2 видов рекламно-информационных материалов для информирования граждан о преимуществах получения государственных и муниципальных услуг в цифровом виде, в том числе с использованием единой цифровой среды государственных интернет-ресурсов</t>
  </si>
  <si>
    <t>2-1</t>
  </si>
  <si>
    <t>1-2</t>
  </si>
  <si>
    <t>1-3</t>
  </si>
  <si>
    <t>3-1</t>
  </si>
  <si>
    <t>3-2</t>
  </si>
  <si>
    <t xml:space="preserve">Контрольное событие № 3-1 
Договоры и соглашения на выполнение работ средствами массовой информации, учредителями которых являются государственные органы Республики Коми, на 2020 год заключены
</t>
  </si>
  <si>
    <t>4-1</t>
  </si>
  <si>
    <t>4-2</t>
  </si>
  <si>
    <t>4-3</t>
  </si>
  <si>
    <t xml:space="preserve">Контрольное событие № 4-2 
Опубликованы и размещены в печатных средствах массовой информации Республики Коми 50% материалов, предусмотренных соглашениями о порядке и условиях предоставления субсидии на финансовое обеспечение выполнения государственного задания </t>
  </si>
  <si>
    <t xml:space="preserve">Контрольное событие № 4-3 
Опубликованы и размещены на информационной ленте в электронных средствах массовой информации 75%  материалов, предусмотренных соглашениями о порядке и условиях предоставления субсидии на финансовое обеспечение выполнения государственного задания </t>
  </si>
  <si>
    <t>5-1</t>
  </si>
  <si>
    <t>5-2</t>
  </si>
  <si>
    <t>5-3</t>
  </si>
  <si>
    <t>5-4</t>
  </si>
  <si>
    <t>Контрольное событие № 5-1 
100% пользователей государственных органов Республики Коми обеспечены лицензионным программным обеспечением</t>
  </si>
  <si>
    <t>6-1</t>
  </si>
  <si>
    <t>6-2</t>
  </si>
  <si>
    <t>6-3</t>
  </si>
  <si>
    <t>7-1</t>
  </si>
  <si>
    <t>7-2</t>
  </si>
  <si>
    <t>Контрольное событие № 7-1 
Заключен договор на  техническое сопровождение 21 стационарного рубежа фиксации нарушений ПДД</t>
  </si>
  <si>
    <t>Контрольное событие № 7-2 
Стационарные комплексы фотовидеофиксации нарушений ПДД построены на территории 8 новых муниципальных образований в Республике Коми</t>
  </si>
  <si>
    <t>8-1</t>
  </si>
  <si>
    <t>8-2</t>
  </si>
  <si>
    <t>Контрольное событие № 8-1
Заключен договор на создание/доработку не менее 1 ведомственной информационной системы в целях обеспечения предоставления услуг в цифровом виде, в том числе с использованием единой цифровой среды государственных интернет-ресурсов, реализации межведомственного взаимодействия в электронной форме с использованием СМЭВ</t>
  </si>
  <si>
    <t>9-1</t>
  </si>
  <si>
    <t>Контрольное событие № 9-1
Доля затрат на развитие "сквозных" цифровых технологий компаниями, зарегистрированными на территории Республики Коми, составила 110%</t>
  </si>
  <si>
    <t>10-1</t>
  </si>
  <si>
    <t>10-2</t>
  </si>
  <si>
    <t>Контрольное событие № 10-1  
Заключен государственный контракт на аренду опытного участка АПК "Безопасный город" на территории Республики Коми</t>
  </si>
  <si>
    <t>Контрольное событие № 10-2 
В Единый центр оперативного реагирования АПК "Безопасный город" интегрированы единые дежурно-диспетчерских службы г. Сыктывкара и г.Ухты</t>
  </si>
  <si>
    <t>11-1</t>
  </si>
  <si>
    <t>Контрольное событие № 11-1 
Количество уникальных IP-адресов в запросах на Геопортал РК составило не менее 60 000 ед.</t>
  </si>
  <si>
    <t>12-1</t>
  </si>
  <si>
    <t>13-1</t>
  </si>
  <si>
    <t>13-2</t>
  </si>
  <si>
    <t>Контрольное событие № 13-1 
Заключено 13 соглашений о предоставлении субсидий из республиканского бюджета Республики Коми бюджетам муниципальных районов (городских округов)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Коми, с органами местного самоуправления в Республике Коми</t>
  </si>
  <si>
    <t>Контрольное событие № 13-2 
Услугами связи обеспечено 35 труднодоступных и малонаселенных пунктов Республики Коми</t>
  </si>
  <si>
    <t>14-1</t>
  </si>
  <si>
    <t>14-2</t>
  </si>
  <si>
    <t>14-3</t>
  </si>
  <si>
    <t>Контрольное событие № 14-1 
Договоры на предоставление услуг связи в 2020 году заключены</t>
  </si>
  <si>
    <t>15-1</t>
  </si>
  <si>
    <t>15-2</t>
  </si>
  <si>
    <t>15-3</t>
  </si>
  <si>
    <t>Контрольное событие № 15-1 
Договор на сервисное обслуживание системы хранения данных в 2020 году заключен</t>
  </si>
  <si>
    <t>Контрольное событие № 15-2 
Наличие вычислительных мощностей инфраструктуры электронного правительства в Республике Коми (не менее 116 обслуживаемых вычислительных мощностей и СХД Центров обработки данных Республики Коми), соответствующих текущим потребностям государственных органов Республики Коми и подведомственных им учреждений</t>
  </si>
  <si>
    <t>16-1</t>
  </si>
  <si>
    <t>16-2</t>
  </si>
  <si>
    <t>Контрольное событие № 16-2 
Осуществлена актуализация требований оператора электронного правительства Республики Коми к составу типового автоматизированного рабочего места государственного служащего</t>
  </si>
  <si>
    <t>17-1</t>
  </si>
  <si>
    <t>18-1</t>
  </si>
  <si>
    <t>18-2</t>
  </si>
  <si>
    <t>19-1</t>
  </si>
  <si>
    <t>19-2</t>
  </si>
  <si>
    <t>20-1</t>
  </si>
  <si>
    <t xml:space="preserve">Контрольное событие № 20-1
Проведены конкурсные процедуры по заключению договоров на техническое оснащение средствами защиты информации ЦОД РК как объекта критической информационной инфраструктуры </t>
  </si>
  <si>
    <t>Контрольное событие № 23-1 
Соглашение о порядке и условиях предоставления субсидии на финансовое обеспечение выполнения государственного задания между ГАУ РК "ЦИТ" и Администрацией Главы Республики Коми  Республики Коми в 2020 году заключено</t>
  </si>
  <si>
    <t>Контрольное событие № 23-2 
Обеспечено 100% обслуживание пользователей (сотрудники органов исполнительной власти Республики Коми и подведомственных им учреждений) оператором электронного правительства в Республике Коми</t>
  </si>
  <si>
    <t>23-1</t>
  </si>
  <si>
    <t>23-2</t>
  </si>
  <si>
    <t>24-1</t>
  </si>
  <si>
    <t>24-2</t>
  </si>
  <si>
    <t>Контрольное событие № 24-1 
Соглашение о порядке и условиях предоставления субсидии на финансовое обеспечение выполнения государственного задания между ГБУ РК "ТФИ РК" и Министерством инвестиций, промышленности и транспорта Республики Коми в 2020 году заключено</t>
  </si>
  <si>
    <t>25-1</t>
  </si>
  <si>
    <t>25-2</t>
  </si>
  <si>
    <t>25-3</t>
  </si>
  <si>
    <t>Контрольное событие № 25-1 
Соглашение о порядке и условиях предоставления субсидии на финансовое обеспечение выполнения государственного задания между ГАУ РК "МФЦ" и Министерством экономики  Республики Коми в 2020 году заключено</t>
  </si>
  <si>
    <t xml:space="preserve">Контрольное событие № 25-2 
Количество государственных и муниципальных услуг, оказанных заявителям, в том числе проведение первичного консультирования о порядке предоставления услуг, прием заявлений на предоставление услуг и выдача результатов оказания услуг заявителям, составило не менее 300 000 ед.
</t>
  </si>
  <si>
    <t>Контрольное событие № 25-3 
Количество окон для приема и выдачи документов для юридических лиц и индивидуальных предпринимателей на базе многофункциональных центров предоставления государственных и муниципальных услуг в Республике Коми в соответствии с распоряжением Правительства Республики Коми от 30.12.2017 № 584-р составило не менее 20</t>
  </si>
  <si>
    <t>26-1</t>
  </si>
  <si>
    <t>26-2</t>
  </si>
  <si>
    <t>26-3</t>
  </si>
  <si>
    <t>26-4</t>
  </si>
  <si>
    <t>26-5</t>
  </si>
  <si>
    <t xml:space="preserve">Контрольное событие № 26-1 
Задание ГКУ РК "Коми реклама" на выполнение услуг и работ на 2020 год и плановый период 2021 и 2022 годов утверждено
</t>
  </si>
  <si>
    <t>Контрольное событие № 26-2 Демонтировано 100% рекламных конструкций на основании выданных предписаний в пределах выделенных средств, в сроки, установленные Положением  об организации государственным казенным учреждением Республики Коми «Коми реклама» демонтажа, хранения или в необходимых случаях уничтожения рекламных конструкций на территориях муниципальных образований городских округов и муниципальных районов в Республике Коми, утвержденным приказом Администрации Главы Республики Коми от 25.05.2017 № 74-р</t>
  </si>
  <si>
    <t>Контрольное событие № 26-3 
Торги на право установки и эксплуатации рекламных конструкций на земельных участках, зданиях или ином недвижимом имуществе, находящемся в государственной собственности Республики Коми, а также земельных участках, государственная собственность на которые не разграничена, расположенных на территории муниципальных образований городских округов и муниципальных районов в Республике Коми, проведены</t>
  </si>
  <si>
    <t xml:space="preserve">Контрольное событие № 26-4 Актуализированы схемы размещения рекламных конструкций на территории 2 муниципальных образований городских округов (муниципальных районов) в Республике Коми </t>
  </si>
  <si>
    <t>Контрольное событие № 26-5 
Выдано 100% разрешений на установку и эксплуатацию рекламных конструкций на основании заявлений юридических и физических лиц в соответствии с административным регламентом</t>
  </si>
  <si>
    <t>27-2</t>
  </si>
  <si>
    <t>27-1</t>
  </si>
  <si>
    <t xml:space="preserve">Контрольное событие № 27-1 
Задание ГКУ РК "Безопасный город" на выполнение услуг и работ на 2020 год и плановый период 2021 и 2022 годов утверждено
</t>
  </si>
  <si>
    <t xml:space="preserve">Контрольное событие № 19-1
Разработано не менее 4 пакетов организационно-распорядительной документации по защите информации для государственных органов Республики Коми и подведомственных им учреждений (план на 2020 год - 30 пакетов ОРД)
</t>
  </si>
  <si>
    <t xml:space="preserve">Контрольное событие № 19-2 
Аттестовано не менее 5 объектов информатизации на соответствие техническим требованиям по защите информации ограниченного распространения, не составляющей государственную тайну, в соответствии с утвержденным планом по заявкам государственных органов Республики Коми (план на 2020 год - 18 объектов) </t>
  </si>
  <si>
    <t xml:space="preserve">Контрольное событие № 6-1
Выпущено не менее 15 аналитических материалов  по актуальным тематикам </t>
  </si>
  <si>
    <t>Контрольное событие № 14-3
К государственной информационно-телекоммуникационной сети Республики Коми подключено не менее 7 государственных учреждений Республики Коми (из 10 запланированных к подключению в 2020 году)</t>
  </si>
  <si>
    <t>Контрольное событие № 1-1
Утвержден план мероприятий информирования граждан о преимуществах получения государственных и муниципальных услуг в цифровом виде, в том числе с использованием единой цифровой среды государственных интернет-ресурсов, на территории Республики Коми на текущий год</t>
  </si>
  <si>
    <t>Контрольное событие № 17-1 
К сети «Интернет» подключено не менее 25 органов государственной власти Республики Коми, органов местного самоуправления в Республике Коми</t>
  </si>
  <si>
    <t xml:space="preserve">Контрольное событие № 18-1
Обеспечено подключение к Центру мониторинга информационной безопасности Республики Коми не менее 5 значимых объектов критической информационной инфраструктуры (в 2020 году запланировано подключение 16 объектов) 
</t>
  </si>
  <si>
    <t>Контрольное событие № 1-3 
Проведено не менее 3 выездных мероприятий в целях информирования граждан о преимуществах получения государственных и муниципальных услуг в цифровом виде, в том числе с использованием единой цифровой среды государственных интернет-ресурсов в муниципальных образованиях в Республике Коми</t>
  </si>
  <si>
    <t>Контрольное событие № 4-1 
Соглашения о порядке и условиях предоставления субсидий Администрацией  Главы Республики Коми с подведомственными учреждениями в 2020 году заключены</t>
  </si>
  <si>
    <t xml:space="preserve">Контрольное событие № 18-2 
Выдано не менее 750 единиц средств защиты информации для АРМ пользователей в рамках обеспечения защиты государственной информационно-телекоммуникационной сети Республики Коми </t>
  </si>
  <si>
    <t>Основное мероприятие 3.2.2. Организационно-методологические мероприятия по информационной безопасности информационно-телекоммуникационной инфраструктуры Республики Коми</t>
  </si>
  <si>
    <t>Основное мероприятие 3.D4 (3.2.3) Реализация регионального проекта "Информационная безопасность"</t>
  </si>
  <si>
    <t>20.3</t>
  </si>
  <si>
    <t>Мероприятие 3.D4.3 (3.2.3.3)  Создание центра мониторинга Республики Коми, присоединенного к государственной системе обнаружения, предупреждения и ликвидации последствий компьютерных атак (ГосСОПКа)</t>
  </si>
  <si>
    <t>Мероприятие 3.D4.2 (3.2.3.2)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</t>
  </si>
  <si>
    <t>федеральный бюджет</t>
  </si>
  <si>
    <t>Мероприятие 2.D6.2 (2.2.1.2) Обеспечение развития системы межведомственного электронного взаимодействия на территориях субъектов Российской Федерации</t>
  </si>
  <si>
    <t>Мероприятие 2.D6.3 (2.2.1.3) Развитие юридически значимого электронного документооборота в Республике Коми</t>
  </si>
  <si>
    <t>8.3</t>
  </si>
  <si>
    <t>3-3</t>
  </si>
  <si>
    <t>Управление цифрового развития, связи и рекламы</t>
  </si>
  <si>
    <t>11-2</t>
  </si>
  <si>
    <t>12-2</t>
  </si>
  <si>
    <t>20-2</t>
  </si>
  <si>
    <t>Целевой индикатор и показатель</t>
  </si>
  <si>
    <t>Наименование, единица измерения</t>
  </si>
  <si>
    <t>Значение</t>
  </si>
  <si>
    <t xml:space="preserve">График реализации (квартал) </t>
  </si>
  <si>
    <t>Объем финансового обеспечения (тыс. руб.)</t>
  </si>
  <si>
    <t>1. Доля граждан, зарегистрированных в единой системе идентификации и аутентификации, в общей численности населения Республики Коми, %</t>
  </si>
  <si>
    <t>2. Количество видов рекламно-информационных материалов, ежегодно используемых для информирования граждан о преимуществах получения государственных и муниципальных услуг в цифровом виде, в том числе с использованием единой цифровой среды государственных интернет-ресурсов, ед.</t>
  </si>
  <si>
    <t xml:space="preserve">1. Доля граждан, проживающих на территории Республики Коми, имеющих доступ к социально значимой информации через средства массовой информации, % </t>
  </si>
  <si>
    <t>1. Доля отказов при предоставлении приоритетных государственных услуг и сервисов от числа отказов в 2018 году, %</t>
  </si>
  <si>
    <t>2. Доля рабочих мест в государственных органах Республики Коми и подведомственных им учреждениях, соответствующих лицензионной политике электронного правительства в Республике Коми, в общем количестве рабочих мест в государственных органах Республики Коми и подведомственных им учреждениях, %</t>
  </si>
  <si>
    <t>6. Количество созданных/модернизированных информационных систем, ед.</t>
  </si>
  <si>
    <t>2. Доля муниципальных образований городских округов (муниципальных районов) в Республике Коми, охваченных стационарными комплексами фотовидеофиксации нарушений Правил дорожного движения,  в общем числе муниципальных образований городских округов (муниципальных районов) в Республике Коми, %</t>
  </si>
  <si>
    <t>3. Создание (развитие) информационно-телекоммуникационного сервиса (информационной системы), штука</t>
  </si>
  <si>
    <t>2. Доля затрат на развитие "сквозных" цифровых технологий компаниями, зарегистрированными на территории Республики Коми, %</t>
  </si>
  <si>
    <t>1. Доля приоритетных государственных услуг и сервисов, соответствующих целевой модели цифровой трансформации, %</t>
  </si>
  <si>
    <t>2. Доля Единых дежурно-диспетчерских служб муниципальных образований в Республике Коми, интегрированных в Единый центр оперативного реагирования АПК "Безопасный город", в общем числе Единых дежурно-диспетчерских служб муниципальных образований в  Республике Коми, %</t>
  </si>
  <si>
    <t>1. Количество уникальных IP-адресов в запросах на Геопортал РК, тыс. ед.</t>
  </si>
  <si>
    <t>2. Количество созданных/модернизированных прикладных геоинформационных систем и сервисов, ед.</t>
  </si>
  <si>
    <t>2. Количество актуализированных геоинформационных ресурсов и баз данных, ед.</t>
  </si>
  <si>
    <t>3. Количество геоинформационных систем, обеспеченных сопровождением, ед.</t>
  </si>
  <si>
    <t>1. Доля органов государственной власти Республики Коми, органов местного самоуправления в Республике Коми и государственных внебюджетных фондов, подключенных к сети «Интернет», %</t>
  </si>
  <si>
    <t>2. Доля населенных пунктов, в которых обеспечена работоспособность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Коми, %</t>
  </si>
  <si>
    <t>2. Доля государственных учреждений Республики Коми, включенных в государственную информационно-телекоммуникационную сеть Республики Коми, в общем количестве государственных учреждений Республики Коми, %</t>
  </si>
  <si>
    <t>4. Количество новых портов локальных вычислительных сетей, ед.</t>
  </si>
  <si>
    <t>5. Количество новых портов государственной информа-ционно-телекоммуникационной сети, ед.</t>
  </si>
  <si>
    <t>2. Доступность ресурсов Центра обработки данных Республики Коми при обеспечении потребностей государственных органов Республики Коми и их подведомственных учреждений в цифровых ресурсах, %</t>
  </si>
  <si>
    <t>3. Количество автоматизированных и модернизированных  рабочих мест в государственных органах Республики Коми и подведомственных им учреждениях, ед.</t>
  </si>
  <si>
    <t xml:space="preserve">2. Количество органов государственной власти Республики Коми и подведомственных им учреждений, в которых апробированы автоматизированные рабочие места с отечественным программным обеспечением, ед. </t>
  </si>
  <si>
    <t>1. Уровень соответствия систем защиты информации инфраструктуры электронного правительства требованиям регуляторов в области информационной безопасности, %</t>
  </si>
  <si>
    <t xml:space="preserve">2. Количество выданных и обновленных средств защиты информации для АРМ пользователей в рамках обеспечения защиты  государственной информационно-телекоммуникационной сети Республики Коми, ед.
</t>
  </si>
  <si>
    <t>3. Количество выпущенных усиленных квалифицированных электронных подписей для государственных органов Республики Коми и подведомственных им учреждений для использования в государственных информационных системах, ед.</t>
  </si>
  <si>
    <t xml:space="preserve">2. Количество разработанных пакетов организационно-распорядительной документации по защите информации для органов государственной власти Республики Коми и подведомственных им учреждений, ед.
</t>
  </si>
  <si>
    <t xml:space="preserve">2. Количество объектов критической информационной инфраструктуры Республики Коми, соответствующих требованиям Федерального закона от 26.07.2017 N 187-ФЗ «О безопасности крити-ческой информационной инфраструктуры Российской Федерации», ед.
</t>
  </si>
  <si>
    <t>3. Количество объектов, уровень безопасности которых доведен до установленных законодательством Российской Федерации требований, условная единица</t>
  </si>
  <si>
    <t>4. Количество аккредитованных Центров мониторинга информационной безопасности - корпоративных центров ГосСОПКА, ед.</t>
  </si>
  <si>
    <t xml:space="preserve">Уровень соблюдения установленных сроков утверждения Комплексного плана действий по реализации Программы и внесения в него изменений, % </t>
  </si>
  <si>
    <t>1. Уровень ежегодного достижения показателей объема (качества) государственной работы (услуги) по итогам выполнения государственного задания ГАУ РК "ЦИТ", %</t>
  </si>
  <si>
    <t>2. Количество органов государственной власти Республики Коми и подведомственных им учреждений, заключивших соглашения об уровне обслуживания, ед.</t>
  </si>
  <si>
    <t>1. Уровень ежегодного достижения показателей объема (качества) государственной работы (услуги) по итогам выполнения государственного задания ГБУ РК "ТФИ РК", %</t>
  </si>
  <si>
    <t>2. Количество ведущихся территориальных государственных балансов запасов полезных ископаемых, ед.</t>
  </si>
  <si>
    <t>1. Уровень ежегодного достижения показателей объема (качества) государственной работы (услуги) по итогам выполнения государственного задания ГАУ РК "МФЦ", %</t>
  </si>
  <si>
    <t>2. Количество государственных и муниципальных услуг, оказанных заявителям, в том числе проведение первичного консультирования о порядке предоставления услуг, прием заявлений на предоставление услуг и выдача результатов оказания услуг заявителям, ед.</t>
  </si>
  <si>
    <t xml:space="preserve">Уровень ежегодного достижения показателей задания ГКУ РК "Безопасный город", %
</t>
  </si>
  <si>
    <t>Отдел методологии предоставления государственных и муниципальных услуг</t>
  </si>
  <si>
    <t>3. Количество материалов по темам, затрагивающим общественные и государственные интересы (периодические печатные издания), печатные страницы</t>
  </si>
  <si>
    <t>+</t>
  </si>
  <si>
    <t>3. Количество опубликованной в электронных СМИ информации на социально значимые темы, мегабайт</t>
  </si>
  <si>
    <t>2. Количество опубликованной в печатных СМИ информации на социально значимые темы, печатные страницы</t>
  </si>
  <si>
    <t>4. Количество обслуживаемых вычислительных мощностей и СХД Центров обработки данных Республики Коми, ед.</t>
  </si>
  <si>
    <t>1. Уровень ежегодного достижения показателей задания ГКУ РК "Коми реклама", %</t>
  </si>
  <si>
    <t>5. Доля пользователей органов государственной власти Республики Коми и подведомственных им учреждений, обеспеченных общесистемным программным обеспечением, %</t>
  </si>
  <si>
    <t>2. Доля незаконно установленных рекламных конструкций, демонтированных на основании предписаний в пределах выделенных средств, в сроки, установленные Положением  об организации государственным казенным учреждением Республики Коми «Коми реклама» демонтажа, хранения или в необходимых случаях уничтожения рекламных конструкций на территориях муниципальных образований городских округов и муниципальных районов в Республике Коми, утвержденным приказом Администрации Главы Республики Коми от 25 мая 2017 г. № 74-р, за отчетный год, %</t>
  </si>
  <si>
    <t>4. Количество информационных материалов и мероприятий, связанных с производством, распространением и тиражированием социально значимых проектов, ед.</t>
  </si>
  <si>
    <t>3. Количество подготовленных экспертных заключений на технические задания в части информационно-коммуникационных технологий, ед.</t>
  </si>
  <si>
    <t xml:space="preserve">  _*</t>
  </si>
  <si>
    <t>Контрольное событие № 3-2
Не менее, чем в 2 средствах массовой информации освещены материалы по реализации в Республике Коми социально значимых проектов в соответствии с соглашениями и контрактами</t>
  </si>
  <si>
    <t>Контрольное событие № 3-3 
Количество размещенных в средствах массовой информации (теле-, радио-организациях и информационных агентствах, сетевых изданиях) материалов по темам, затрагивающим общественные и государственные интересы, за 9 месяцев 2020 года составляет не менее 10 000 материалов</t>
  </si>
  <si>
    <t>3. Количество созданных (модернизированных) подсистем геоинформационной платформы на основе свободного программного обеспечения, ед.</t>
  </si>
  <si>
    <t>Мероприятие 3.1.3.4. Развитие и эксплуатация Ситуационного центра Главы Республики Коми</t>
  </si>
  <si>
    <t>23-3</t>
  </si>
  <si>
    <t xml:space="preserve">Контрольное событие № 23-2 
Подготовлено 22 экспертных заключения на технические задания в части информационно-коммуникационных технологий </t>
  </si>
  <si>
    <t>Д.В. Самоваров, Руководитель Администрации Главы Республики Коми</t>
  </si>
  <si>
    <t xml:space="preserve">Д.В. Самоваров, Руководитель Администрации Главы Республики Коми </t>
  </si>
  <si>
    <t>В.И. Бадахов, И.о. министра инвестиций, промышленности и транспорта Республики Коми</t>
  </si>
  <si>
    <t>Контрольное событие № 20-2
Произведена закупка межсетевых экранов на узлы связи для установки на объектах критической информационной инфраструктуры Республики Коми в целях приведения в соответствие с требованиями Федерального закона от 26.07.2017 N 187-ФЗ «О безопасности критической информационной инфраструктуры Российской Федерации»</t>
  </si>
  <si>
    <t xml:space="preserve">Е.В. Морозов, заместитель Руководителя Администрации Главы Республики Коми </t>
  </si>
  <si>
    <t xml:space="preserve">Е.В. Морозов, заместитель Руководителя Администрации Главы Республики Коми  </t>
  </si>
  <si>
    <t>А.А.Ремига, министр инвестиций, промышленности и транспорта Республики Коми</t>
  </si>
  <si>
    <t>2. Количество материалов по темам, затрагивающим общественные и государственные интересы (теле-, радио-организации и информационные агентства, сетевые издания), ед.</t>
  </si>
  <si>
    <t>Контрольное событие № 2-1 
Обучено цифровым компетенциям не менее 100 сотрудников органов государственной власти Республики Коми и органов местного самоуправления в Республике Коми и их подведомственных учреждений</t>
  </si>
  <si>
    <t>3. Количество сопровождаемых информационных систем в сфере государственного управления в Республике Коми, ед.</t>
  </si>
  <si>
    <t>4. Количество официальных сайтов органов исполнительной власти Республики Коми, интегрированных в единую цифровую среду в модели «одного окна» (гос-WEB), ед.</t>
  </si>
  <si>
    <t xml:space="preserve">Контрольное событие № 5-2 
Разработаны и/или переведены на новую платформу портальных и облачных технологий 16 сайтов (порталов) государственных органов Республики Коми </t>
  </si>
  <si>
    <r>
      <rPr>
        <i/>
        <sz val="12"/>
        <rFont val="Times New Roman"/>
        <family val="1"/>
        <charset val="204"/>
      </rPr>
      <t xml:space="preserve">Контрольное событие № 5-3 </t>
    </r>
    <r>
      <rPr>
        <i/>
        <strike/>
        <sz val="12"/>
        <rFont val="Times New Roman"/>
        <family val="1"/>
        <charset val="204"/>
      </rPr>
      <t xml:space="preserve">
</t>
    </r>
    <r>
      <rPr>
        <i/>
        <sz val="12"/>
        <rFont val="Times New Roman"/>
        <family val="1"/>
        <charset val="204"/>
      </rPr>
      <t xml:space="preserve">Осуществлено внедрение/доработка 2 информационных систем за отчетный период 2020 года </t>
    </r>
  </si>
  <si>
    <t xml:space="preserve">Контрольное событие  № 5-4 
Обеспечено техническое сопровождение не менее 50 информационных систем </t>
  </si>
  <si>
    <t>2. Количество подготовленных отчетов, документов  и материалов, сформированных с  использованием механизмов информационно-аналитических платформ, для принятия управленческих решений органами государственной власти Республики Коми, ед.</t>
  </si>
  <si>
    <t xml:space="preserve">Контрольное событие № 6-2
Выпущено не менее 120 сводно-аналитических дайджестов «Повестка дня»  </t>
  </si>
  <si>
    <t>Контрольное событие № 6-3
Подготовлено 30 информационно-аналитических отчетов, справок и сигнальных материалов по критическим ситуациям и рискам в информационном пространстве</t>
  </si>
  <si>
    <t>2. Количество видов сведений, переведенных в формат СМЭВ 3.x, ед.</t>
  </si>
  <si>
    <t>Контрольное событие № 8-2
Переведено в электронный вид на ЕПГУ не менее 5 востребованных государственных (муниципальных услуг)</t>
  </si>
  <si>
    <t>3. Доля абонентов ip-телефонии в общем количестве абонентов телефонии государственных органов Республики Коми и подведомственных им учреждений, обсуживаемых ГАУ РК «ЦИТ», %</t>
  </si>
  <si>
    <t>Контрольное событие № 14-2
Подключено к сети ip-телефонии не менее 200 рабочих мест государственных органов Республики Коми и подведомственных им учреждений</t>
  </si>
  <si>
    <t>1. Уровень обеспеченности сотрудников государственных органов Республики Коми и подведомственных им учреждений автоматизированными рабочими местами, соответствующими минимальным техническим требованиям к автоматизированным рабочим местам, %</t>
  </si>
  <si>
    <t>Контрольное событие № 15-3 
Произведена автоматизация и модернизация не менее 350 автоматизированных рабочих мест в государственных органах Республики Коми и подведомственных им учреждениях</t>
  </si>
  <si>
    <t>Контрольное событие № 16-1 
Произведена апробация не менее 5 автоматизированных рабочих мест с отечественным программным обеспечением  в государственных органах Республики Коми и подведомственных им учреждениях для обеспечения непрерывного рабочего процесса (100% плана на 2020 год)</t>
  </si>
  <si>
    <t>3. Количество аттестованных объектов информатизации, предназначенных для обработки сведений, составляющих государственную тайну, в органах государственной власти Республики Коми и подведомственных им учреждениях, ед.</t>
  </si>
  <si>
    <t>Контрольное событие № 27-2 
Обеспечена ежедневная эксплуатация 20 ед. передвижных комплексов фотовидеофиксации за отчетный период</t>
  </si>
  <si>
    <t>* - в значение показателя будут внесены изменения в соответствии с заключенными соглашениями (договорами) при очередном внесении изменений в комплексный план</t>
  </si>
  <si>
    <t xml:space="preserve">Контрольное событие № 12-2 
Обеспечено сопровождение не менее 9 геоинформационных систем </t>
  </si>
  <si>
    <t xml:space="preserve">Контрольное событие № 12-1 Актуализировано не менее 25 геоинформационных ресурсов и баз данных 
</t>
  </si>
  <si>
    <t xml:space="preserve">Контрольное событие № 24-2 
Обеспечено ведение не менее 35 территориальных государственных балансов запасов полезных ископаемых </t>
  </si>
  <si>
    <t>Мероприятие 2.D5.1 (2.2.2.1) Информирование заинтересованных компаний, расположенных на территории Республики Коми, о грантовых конкурсах в сфере цифровой экономики</t>
  </si>
  <si>
    <t>7.3</t>
  </si>
  <si>
    <t>Мероприятие 2.1.3.3. Создание подсистемы обеспечения информационной безопасности аппаратно-программного комплекса "Безопасный город"</t>
  </si>
  <si>
    <t>7-3</t>
  </si>
  <si>
    <t>плюс 38 ед по итогам передачи БА с МФ на 1 400,0 т.р.</t>
  </si>
  <si>
    <t>Контрольное событие № 7-3 
Осуществлена поставка средств криптографической защиты информации VipNet в количестве 78 единиц и межсетевых экранов в количестве 4 единиц</t>
  </si>
  <si>
    <t xml:space="preserve">Мероприятие 1.2.1.1. Государственная поддержка средств массовой информации 
</t>
  </si>
  <si>
    <t>Мероприятие 2.D5.3 (2.2.2.2) Информирование заинтересованных компаний, разрабатывающих решения на основе сквозных цифровых технологий и расположенных на территории Республики Коми, об оказываемых видах поддержки</t>
  </si>
  <si>
    <t>Основное мероприятие 2.2.3. Реализация отдельных мероприятий приоритетного проекта "Умный город" в части внедрения и развития региональных цифровых платформ и аппаратно-программных комплексов</t>
  </si>
  <si>
    <t>Л.Г. Панюкова, и.о. министра инвестиций, промышленности и транспорта Республики Коми</t>
  </si>
  <si>
    <t>Контрольное событие № 11-2 
Подписан акт ввода в эксплуатацию не менее 3 новых систем или отдельных функций  3 модернизированных систем</t>
  </si>
  <si>
    <t>Л.Г. Панюкова, И.о. министра инвестиций, промышленности и транспорта Республики Коми</t>
  </si>
  <si>
    <r>
      <t xml:space="preserve">УТВЕРЖДЕН
приказом Администрации Главы Республики Коми
</t>
    </r>
    <r>
      <rPr>
        <u/>
        <sz val="12"/>
        <rFont val="Times New Roman"/>
        <family val="1"/>
        <charset val="204"/>
      </rPr>
      <t>от "13" июля 2020 г.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63-д</t>
    </r>
    <r>
      <rPr>
        <sz val="12"/>
        <rFont val="Times New Roman"/>
        <family val="1"/>
        <charset val="204"/>
      </rPr>
      <t xml:space="preserve">
(приложение)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</si>
</sst>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"/>
    <numFmt numFmtId="166" formatCode="_-* #,##0.00_р_._-;\-* #,##0.00_р_._-;_-* &quot;-&quot;??_р_._-;_-@_-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i/>
      <strike/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" fillId="2" borderId="0" applyNumberFormat="0" applyBorder="0" applyAlignment="0" applyProtection="0"/>
    <xf numFmtId="0" fontId="5" fillId="0" borderId="0"/>
    <xf numFmtId="0" fontId="11" fillId="0" borderId="0"/>
    <xf numFmtId="0" fontId="5" fillId="0" borderId="0"/>
    <xf numFmtId="0" fontId="12" fillId="0" borderId="0"/>
    <xf numFmtId="0" fontId="12" fillId="0" borderId="0"/>
    <xf numFmtId="0" fontId="13" fillId="0" borderId="0"/>
    <xf numFmtId="0" fontId="14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6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6">
    <xf numFmtId="0" fontId="0" fillId="0" borderId="0" xfId="0"/>
    <xf numFmtId="0" fontId="8" fillId="3" borderId="0" xfId="0" applyFont="1" applyFill="1" applyAlignment="1">
      <alignment horizontal="justify" vertical="top" wrapText="1"/>
    </xf>
    <xf numFmtId="0" fontId="8" fillId="3" borderId="0" xfId="0" applyFont="1" applyFill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center" vertical="top" wrapText="1"/>
    </xf>
    <xf numFmtId="0" fontId="9" fillId="4" borderId="0" xfId="0" applyFont="1" applyFill="1" applyAlignment="1">
      <alignment vertical="top" wrapText="1"/>
    </xf>
    <xf numFmtId="0" fontId="8" fillId="4" borderId="0" xfId="0" applyFont="1" applyFill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8" fillId="4" borderId="0" xfId="0" applyFont="1" applyFill="1" applyBorder="1" applyAlignment="1">
      <alignment horizontal="justify" vertical="top" wrapText="1"/>
    </xf>
    <xf numFmtId="0" fontId="8" fillId="4" borderId="0" xfId="0" applyFont="1" applyFill="1" applyAlignment="1">
      <alignment horizontal="left" vertical="top" wrapText="1"/>
    </xf>
    <xf numFmtId="0" fontId="10" fillId="5" borderId="0" xfId="0" applyFont="1" applyFill="1" applyAlignment="1">
      <alignment vertical="top" wrapText="1"/>
    </xf>
    <xf numFmtId="0" fontId="8" fillId="4" borderId="0" xfId="0" applyFont="1" applyFill="1" applyAlignment="1">
      <alignment horizontal="justify" vertical="top" wrapText="1"/>
    </xf>
    <xf numFmtId="4" fontId="8" fillId="3" borderId="1" xfId="1" applyNumberFormat="1" applyFont="1" applyFill="1" applyBorder="1" applyAlignment="1">
      <alignment horizontal="center" vertical="top"/>
    </xf>
    <xf numFmtId="4" fontId="8" fillId="3" borderId="5" xfId="0" applyNumberFormat="1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3" borderId="0" xfId="0" applyFont="1" applyFill="1" applyBorder="1" applyAlignment="1">
      <alignment vertical="top" wrapText="1"/>
    </xf>
    <xf numFmtId="0" fontId="8" fillId="3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wrapText="1"/>
    </xf>
    <xf numFmtId="0" fontId="6" fillId="3" borderId="0" xfId="0" applyFont="1" applyFill="1" applyAlignment="1">
      <alignment vertical="top" wrapText="1"/>
    </xf>
    <xf numFmtId="0" fontId="6" fillId="4" borderId="0" xfId="0" applyFont="1" applyFill="1" applyAlignment="1">
      <alignment vertical="top" wrapText="1"/>
    </xf>
    <xf numFmtId="4" fontId="9" fillId="0" borderId="1" xfId="1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/>
    </xf>
    <xf numFmtId="4" fontId="8" fillId="3" borderId="0" xfId="0" applyNumberFormat="1" applyFont="1" applyFill="1" applyAlignment="1">
      <alignment vertical="top" wrapText="1"/>
    </xf>
    <xf numFmtId="0" fontId="8" fillId="6" borderId="0" xfId="0" applyFont="1" applyFill="1" applyAlignment="1">
      <alignment vertical="top" wrapText="1"/>
    </xf>
    <xf numFmtId="2" fontId="8" fillId="3" borderId="1" xfId="0" applyNumberFormat="1" applyFont="1" applyFill="1" applyBorder="1" applyAlignment="1">
      <alignment horizontal="center" vertical="top"/>
    </xf>
    <xf numFmtId="1" fontId="8" fillId="3" borderId="0" xfId="0" applyNumberFormat="1" applyFont="1" applyFill="1" applyAlignment="1">
      <alignment horizontal="center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8" fillId="4" borderId="0" xfId="0" applyFont="1" applyFill="1" applyAlignment="1">
      <alignment vertical="top" wrapText="1"/>
    </xf>
    <xf numFmtId="0" fontId="8" fillId="5" borderId="0" xfId="0" applyFont="1" applyFill="1" applyAlignment="1">
      <alignment vertical="top" wrapText="1"/>
    </xf>
    <xf numFmtId="0" fontId="8" fillId="3" borderId="0" xfId="0" applyFont="1" applyFill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9" fontId="8" fillId="3" borderId="0" xfId="0" applyNumberFormat="1" applyFont="1" applyFill="1" applyAlignment="1">
      <alignment horizontal="center" vertical="top" wrapText="1"/>
    </xf>
    <xf numFmtId="14" fontId="8" fillId="3" borderId="1" xfId="0" applyNumberFormat="1" applyFont="1" applyFill="1" applyBorder="1" applyAlignment="1">
      <alignment horizontal="center" vertical="top" wrapText="1"/>
    </xf>
    <xf numFmtId="14" fontId="10" fillId="5" borderId="1" xfId="0" applyNumberFormat="1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justify" vertical="top" wrapText="1"/>
    </xf>
    <xf numFmtId="0" fontId="8" fillId="5" borderId="6" xfId="0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2" fontId="8" fillId="3" borderId="0" xfId="0" applyNumberFormat="1" applyFont="1" applyFill="1" applyBorder="1" applyAlignment="1">
      <alignment vertical="top" wrapText="1"/>
    </xf>
    <xf numFmtId="49" fontId="8" fillId="3" borderId="0" xfId="0" applyNumberFormat="1" applyFont="1" applyFill="1" applyBorder="1" applyAlignment="1">
      <alignment horizontal="center" vertical="top" wrapText="1"/>
    </xf>
    <xf numFmtId="0" fontId="8" fillId="4" borderId="0" xfId="0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vertical="top" wrapText="1"/>
    </xf>
    <xf numFmtId="0" fontId="8" fillId="5" borderId="7" xfId="0" applyFont="1" applyFill="1" applyBorder="1" applyAlignment="1">
      <alignment horizontal="left" vertical="top" wrapText="1"/>
    </xf>
    <xf numFmtId="0" fontId="8" fillId="5" borderId="7" xfId="0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vertical="top" wrapText="1"/>
    </xf>
    <xf numFmtId="49" fontId="8" fillId="3" borderId="0" xfId="0" applyNumberFormat="1" applyFont="1" applyFill="1" applyBorder="1" applyAlignment="1">
      <alignment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5" borderId="6" xfId="0" applyFont="1" applyFill="1" applyBorder="1" applyAlignment="1">
      <alignment horizontal="left" vertical="top" wrapText="1"/>
    </xf>
    <xf numFmtId="14" fontId="8" fillId="5" borderId="7" xfId="0" applyNumberFormat="1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top" wrapText="1"/>
    </xf>
    <xf numFmtId="14" fontId="8" fillId="5" borderId="1" xfId="0" applyNumberFormat="1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5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4" fontId="9" fillId="0" borderId="1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3" borderId="1" xfId="1" applyNumberFormat="1" applyFont="1" applyFill="1" applyBorder="1" applyAlignment="1">
      <alignment horizontal="center" vertical="top"/>
    </xf>
    <xf numFmtId="165" fontId="8" fillId="0" borderId="1" xfId="1" applyNumberFormat="1" applyFont="1" applyFill="1" applyBorder="1" applyAlignment="1">
      <alignment horizontal="center" vertical="top"/>
    </xf>
    <xf numFmtId="165" fontId="8" fillId="0" borderId="1" xfId="0" applyNumberFormat="1" applyFont="1" applyBorder="1" applyAlignment="1">
      <alignment horizontal="center" vertical="top" wrapText="1"/>
    </xf>
    <xf numFmtId="165" fontId="9" fillId="4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165" fontId="9" fillId="0" borderId="1" xfId="16" applyNumberFormat="1" applyFont="1" applyFill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6" xfId="2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0" borderId="6" xfId="0" applyNumberFormat="1" applyFont="1" applyFill="1" applyBorder="1" applyAlignment="1">
      <alignment horizontal="center" vertical="top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6" xfId="2" applyNumberFormat="1" applyFont="1" applyFill="1" applyBorder="1" applyAlignment="1">
      <alignment horizontal="center" vertical="top" wrapText="1"/>
    </xf>
    <xf numFmtId="4" fontId="9" fillId="3" borderId="6" xfId="0" applyNumberFormat="1" applyFont="1" applyFill="1" applyBorder="1" applyAlignment="1">
      <alignment horizontal="center" vertical="top" wrapText="1"/>
    </xf>
    <xf numFmtId="4" fontId="9" fillId="3" borderId="6" xfId="1" applyNumberFormat="1" applyFont="1" applyFill="1" applyBorder="1" applyAlignment="1">
      <alignment horizontal="center" vertical="top"/>
    </xf>
    <xf numFmtId="0" fontId="18" fillId="5" borderId="1" xfId="0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horizontal="center" vertical="top" wrapText="1"/>
    </xf>
    <xf numFmtId="14" fontId="8" fillId="5" borderId="1" xfId="0" applyNumberFormat="1" applyFont="1" applyFill="1" applyBorder="1" applyAlignment="1">
      <alignment horizontal="center" vertical="top"/>
    </xf>
    <xf numFmtId="0" fontId="8" fillId="5" borderId="9" xfId="0" applyFont="1" applyFill="1" applyBorder="1" applyAlignment="1">
      <alignment horizontal="center" vertical="top" wrapText="1"/>
    </xf>
    <xf numFmtId="0" fontId="9" fillId="3" borderId="1" xfId="0" applyNumberFormat="1" applyFont="1" applyFill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14" fontId="8" fillId="0" borderId="6" xfId="0" applyNumberFormat="1" applyFont="1" applyFill="1" applyBorder="1" applyAlignment="1">
      <alignment horizontal="center" vertical="top" wrapText="1"/>
    </xf>
    <xf numFmtId="14" fontId="8" fillId="0" borderId="8" xfId="0" applyNumberFormat="1" applyFont="1" applyFill="1" applyBorder="1" applyAlignment="1">
      <alignment horizontal="center" vertical="top" wrapText="1"/>
    </xf>
    <xf numFmtId="14" fontId="8" fillId="3" borderId="6" xfId="0" applyNumberFormat="1" applyFont="1" applyFill="1" applyBorder="1" applyAlignment="1">
      <alignment horizontal="center" vertical="top" wrapText="1"/>
    </xf>
    <xf numFmtId="14" fontId="8" fillId="3" borderId="7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left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8" fillId="3" borderId="8" xfId="0" applyNumberFormat="1" applyFont="1" applyFill="1" applyBorder="1" applyAlignment="1">
      <alignment horizontal="center" vertical="top" wrapText="1"/>
    </xf>
    <xf numFmtId="49" fontId="8" fillId="3" borderId="7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49" fontId="9" fillId="3" borderId="6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6" xfId="0" applyNumberFormat="1" applyFont="1" applyFill="1" applyBorder="1" applyAlignment="1">
      <alignment horizontal="center" vertical="top" wrapText="1"/>
    </xf>
    <xf numFmtId="0" fontId="9" fillId="3" borderId="7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165" fontId="9" fillId="3" borderId="6" xfId="1" applyNumberFormat="1" applyFont="1" applyFill="1" applyBorder="1" applyAlignment="1">
      <alignment horizontal="center" vertical="top"/>
    </xf>
    <xf numFmtId="165" fontId="9" fillId="3" borderId="8" xfId="1" applyNumberFormat="1" applyFont="1" applyFill="1" applyBorder="1" applyAlignment="1">
      <alignment horizontal="center" vertical="top"/>
    </xf>
    <xf numFmtId="165" fontId="9" fillId="3" borderId="7" xfId="1" applyNumberFormat="1" applyFont="1" applyFill="1" applyBorder="1" applyAlignment="1">
      <alignment horizontal="center" vertical="top"/>
    </xf>
    <xf numFmtId="165" fontId="9" fillId="0" borderId="6" xfId="0" applyNumberFormat="1" applyFont="1" applyFill="1" applyBorder="1" applyAlignment="1">
      <alignment horizontal="center" vertical="top" wrapText="1"/>
    </xf>
    <xf numFmtId="49" fontId="9" fillId="0" borderId="8" xfId="0" applyNumberFormat="1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center" vertical="top" wrapText="1"/>
    </xf>
    <xf numFmtId="165" fontId="9" fillId="0" borderId="8" xfId="1" applyNumberFormat="1" applyFont="1" applyFill="1" applyBorder="1" applyAlignment="1">
      <alignment horizontal="center" vertical="top"/>
    </xf>
    <xf numFmtId="4" fontId="8" fillId="0" borderId="6" xfId="0" applyNumberFormat="1" applyFont="1" applyFill="1" applyBorder="1" applyAlignment="1">
      <alignment horizontal="center" vertical="top" wrapText="1"/>
    </xf>
    <xf numFmtId="165" fontId="9" fillId="3" borderId="1" xfId="1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 wrapText="1"/>
    </xf>
    <xf numFmtId="165" fontId="9" fillId="0" borderId="1" xfId="1" applyNumberFormat="1" applyFont="1" applyFill="1" applyBorder="1" applyAlignment="1">
      <alignment horizontal="center" vertical="top"/>
    </xf>
    <xf numFmtId="0" fontId="9" fillId="3" borderId="8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left" vertical="top" wrapText="1"/>
    </xf>
    <xf numFmtId="14" fontId="8" fillId="3" borderId="8" xfId="0" applyNumberFormat="1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top" wrapText="1"/>
    </xf>
    <xf numFmtId="165" fontId="9" fillId="3" borderId="8" xfId="16" applyNumberFormat="1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49" fontId="9" fillId="3" borderId="8" xfId="0" applyNumberFormat="1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3" borderId="8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8" xfId="0" applyNumberFormat="1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14" fontId="8" fillId="0" borderId="6" xfId="0" applyNumberFormat="1" applyFont="1" applyFill="1" applyBorder="1" applyAlignment="1">
      <alignment horizontal="center" vertical="top" wrapText="1"/>
    </xf>
    <xf numFmtId="14" fontId="8" fillId="0" borderId="8" xfId="0" applyNumberFormat="1" applyFont="1" applyFill="1" applyBorder="1" applyAlignment="1">
      <alignment horizontal="center" vertical="top" wrapText="1"/>
    </xf>
    <xf numFmtId="14" fontId="8" fillId="0" borderId="7" xfId="0" applyNumberFormat="1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top" wrapText="1"/>
    </xf>
    <xf numFmtId="165" fontId="9" fillId="3" borderId="6" xfId="16" applyNumberFormat="1" applyFont="1" applyFill="1" applyBorder="1" applyAlignment="1">
      <alignment horizontal="center" vertical="top" wrapText="1"/>
    </xf>
    <xf numFmtId="165" fontId="9" fillId="3" borderId="8" xfId="16" applyNumberFormat="1" applyFont="1" applyFill="1" applyBorder="1" applyAlignment="1">
      <alignment horizontal="center" vertical="top" wrapText="1"/>
    </xf>
    <xf numFmtId="14" fontId="8" fillId="3" borderId="6" xfId="0" applyNumberFormat="1" applyFont="1" applyFill="1" applyBorder="1" applyAlignment="1">
      <alignment horizontal="center" vertical="top" wrapText="1"/>
    </xf>
    <xf numFmtId="14" fontId="8" fillId="3" borderId="7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65" fontId="9" fillId="0" borderId="6" xfId="1" applyNumberFormat="1" applyFont="1" applyFill="1" applyBorder="1" applyAlignment="1">
      <alignment horizontal="center" vertical="top"/>
    </xf>
    <xf numFmtId="165" fontId="9" fillId="0" borderId="7" xfId="1" applyNumberFormat="1" applyFont="1" applyFill="1" applyBorder="1" applyAlignment="1">
      <alignment horizontal="center" vertical="top"/>
    </xf>
    <xf numFmtId="0" fontId="9" fillId="3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165" fontId="9" fillId="0" borderId="8" xfId="1" applyNumberFormat="1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49" fontId="9" fillId="3" borderId="6" xfId="0" applyNumberFormat="1" applyFont="1" applyFill="1" applyBorder="1" applyAlignment="1">
      <alignment horizontal="center" vertical="top" wrapText="1"/>
    </xf>
    <xf numFmtId="49" fontId="9" fillId="3" borderId="7" xfId="0" applyNumberFormat="1" applyFont="1" applyFill="1" applyBorder="1" applyAlignment="1">
      <alignment horizontal="center" vertical="top" wrapText="1"/>
    </xf>
    <xf numFmtId="49" fontId="9" fillId="0" borderId="8" xfId="0" applyNumberFormat="1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top" wrapText="1"/>
    </xf>
    <xf numFmtId="49" fontId="9" fillId="3" borderId="8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8" fillId="3" borderId="7" xfId="0" applyNumberFormat="1" applyFont="1" applyFill="1" applyBorder="1" applyAlignment="1">
      <alignment horizontal="center" vertical="top" wrapText="1"/>
    </xf>
    <xf numFmtId="49" fontId="8" fillId="3" borderId="8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14" fontId="8" fillId="3" borderId="8" xfId="0" applyNumberFormat="1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top" wrapText="1"/>
    </xf>
    <xf numFmtId="165" fontId="9" fillId="3" borderId="6" xfId="0" applyNumberFormat="1" applyFont="1" applyFill="1" applyBorder="1" applyAlignment="1">
      <alignment horizontal="center" vertical="top" wrapText="1"/>
    </xf>
    <xf numFmtId="165" fontId="9" fillId="3" borderId="7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4" fontId="8" fillId="0" borderId="8" xfId="0" applyNumberFormat="1" applyFont="1" applyFill="1" applyBorder="1" applyAlignment="1">
      <alignment horizontal="center" vertical="top" wrapText="1"/>
    </xf>
    <xf numFmtId="14" fontId="8" fillId="0" borderId="6" xfId="0" applyNumberFormat="1" applyFont="1" applyFill="1" applyBorder="1" applyAlignment="1">
      <alignment horizontal="center" vertical="top"/>
    </xf>
    <xf numFmtId="14" fontId="8" fillId="0" borderId="8" xfId="0" applyNumberFormat="1" applyFont="1" applyFill="1" applyBorder="1" applyAlignment="1">
      <alignment horizontal="center" vertical="top"/>
    </xf>
    <xf numFmtId="0" fontId="17" fillId="0" borderId="7" xfId="0" applyFont="1" applyFill="1" applyBorder="1" applyAlignment="1">
      <alignment horizontal="left" vertical="top" wrapText="1"/>
    </xf>
    <xf numFmtId="14" fontId="9" fillId="0" borderId="6" xfId="0" applyNumberFormat="1" applyFont="1" applyFill="1" applyBorder="1" applyAlignment="1">
      <alignment horizontal="center" vertical="top" wrapText="1"/>
    </xf>
    <xf numFmtId="14" fontId="9" fillId="0" borderId="7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5" fontId="9" fillId="3" borderId="6" xfId="1" applyNumberFormat="1" applyFont="1" applyFill="1" applyBorder="1" applyAlignment="1">
      <alignment horizontal="center" vertical="top"/>
    </xf>
    <xf numFmtId="165" fontId="9" fillId="3" borderId="8" xfId="1" applyNumberFormat="1" applyFont="1" applyFill="1" applyBorder="1" applyAlignment="1">
      <alignment horizontal="center" vertical="top"/>
    </xf>
    <xf numFmtId="165" fontId="9" fillId="3" borderId="7" xfId="1" applyNumberFormat="1" applyFont="1" applyFill="1" applyBorder="1" applyAlignment="1">
      <alignment horizontal="center" vertical="top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top" wrapText="1"/>
    </xf>
    <xf numFmtId="49" fontId="9" fillId="0" borderId="7" xfId="0" applyNumberFormat="1" applyFont="1" applyFill="1" applyBorder="1" applyAlignment="1">
      <alignment horizontal="left" vertical="top" wrapText="1"/>
    </xf>
    <xf numFmtId="49" fontId="8" fillId="0" borderId="6" xfId="0" applyNumberFormat="1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3" borderId="6" xfId="0" applyNumberFormat="1" applyFont="1" applyFill="1" applyBorder="1" applyAlignment="1">
      <alignment horizontal="center" vertical="top" wrapText="1"/>
    </xf>
    <xf numFmtId="0" fontId="9" fillId="3" borderId="7" xfId="0" applyNumberFormat="1" applyFont="1" applyFill="1" applyBorder="1" applyAlignment="1">
      <alignment horizontal="center" vertical="top" wrapText="1"/>
    </xf>
    <xf numFmtId="49" fontId="8" fillId="3" borderId="0" xfId="0" applyNumberFormat="1" applyFont="1" applyFill="1" applyAlignment="1">
      <alignment horizontal="left" vertical="top" wrapText="1"/>
    </xf>
    <xf numFmtId="2" fontId="8" fillId="3" borderId="0" xfId="0" applyNumberFormat="1" applyFont="1" applyFill="1" applyBorder="1" applyAlignment="1">
      <alignment horizontal="right" vertical="top" wrapText="1"/>
    </xf>
    <xf numFmtId="0" fontId="7" fillId="0" borderId="14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</cellXfs>
  <cellStyles count="31">
    <cellStyle name="Excel Built-in Normal" xfId="3"/>
    <cellStyle name="Нейтральный" xfId="1" builtinId="28"/>
    <cellStyle name="Обычный" xfId="0" builtinId="0"/>
    <cellStyle name="Обычный 2" xfId="2"/>
    <cellStyle name="Обычный 2 2" xfId="4"/>
    <cellStyle name="Обычный 2 2 2" xfId="5"/>
    <cellStyle name="Обычный 2 2 2 2" xfId="11"/>
    <cellStyle name="Обычный 2 2 2 2 2" xfId="20"/>
    <cellStyle name="Обычный 2 2 2 2 2 2" xfId="28"/>
    <cellStyle name="Обычный 2 2 2 2 3" xfId="24"/>
    <cellStyle name="Обычный 2 2 3" xfId="10"/>
    <cellStyle name="Обычный 2 3" xfId="6"/>
    <cellStyle name="Обычный 2 3 2" xfId="12"/>
    <cellStyle name="Обычный 2 3 2 2" xfId="21"/>
    <cellStyle name="Обычный 2 3 2 2 2" xfId="29"/>
    <cellStyle name="Обычный 2 3 2 3" xfId="25"/>
    <cellStyle name="Обычный 2 4" xfId="9"/>
    <cellStyle name="Обычный 2 4 2" xfId="19"/>
    <cellStyle name="Обычный 2 4 2 2" xfId="27"/>
    <cellStyle name="Обычный 2 4 3" xfId="23"/>
    <cellStyle name="Обычный 3" xfId="7"/>
    <cellStyle name="Обычный 3 2" xfId="13"/>
    <cellStyle name="Обычный 4" xfId="14"/>
    <cellStyle name="Обычный 4 2" xfId="22"/>
    <cellStyle name="Обычный 4 2 2" xfId="30"/>
    <cellStyle name="Обычный 4 3" xfId="26"/>
    <cellStyle name="Обычный 5" xfId="15"/>
    <cellStyle name="Обычный 6" xfId="8"/>
    <cellStyle name="Обычный 6 2" xfId="18"/>
    <cellStyle name="Финансовый" xfId="16" builtinId="3"/>
    <cellStyle name="Финансовый 2" xfId="17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BC324"/>
  <sheetViews>
    <sheetView tabSelected="1" view="pageBreakPreview" zoomScale="80" zoomScaleNormal="80" zoomScaleSheetLayoutView="80" zoomScalePageLayoutView="50" workbookViewId="0">
      <pane xSplit="2" topLeftCell="C1" activePane="topRight" state="frozen"/>
      <selection pane="topRight" activeCell="E3" sqref="E3:E5"/>
    </sheetView>
  </sheetViews>
  <sheetFormatPr defaultColWidth="9.140625" defaultRowHeight="15.75" x14ac:dyDescent="0.2"/>
  <cols>
    <col min="1" max="1" width="8.85546875" style="35" customWidth="1"/>
    <col min="2" max="2" width="46.140625" style="8" customWidth="1"/>
    <col min="3" max="3" width="10.140625" style="8" customWidth="1"/>
    <col min="4" max="4" width="27.5703125" style="5" customWidth="1"/>
    <col min="5" max="5" width="23" style="2" customWidth="1"/>
    <col min="6" max="6" width="14.85546875" style="5" customWidth="1"/>
    <col min="7" max="7" width="15.42578125" style="5" customWidth="1"/>
    <col min="8" max="8" width="21.85546875" style="5" customWidth="1"/>
    <col min="9" max="9" width="22" style="10" customWidth="1"/>
    <col min="10" max="10" width="7" style="28" customWidth="1"/>
    <col min="11" max="11" width="6.85546875" style="28" customWidth="1"/>
    <col min="12" max="12" width="7.5703125" style="28" customWidth="1"/>
    <col min="13" max="13" width="6.7109375" style="28" customWidth="1"/>
    <col min="14" max="14" width="30" style="8" customWidth="1"/>
    <col min="15" max="15" width="20.140625" style="5" customWidth="1"/>
    <col min="16" max="16" width="25.5703125" style="33" customWidth="1"/>
    <col min="17" max="46" width="9.140625" style="33"/>
    <col min="47" max="16384" width="9.140625" style="31"/>
  </cols>
  <sheetData>
    <row r="1" spans="1:46" ht="81.75" customHeight="1" x14ac:dyDescent="0.2">
      <c r="A1" s="44"/>
      <c r="B1" s="45"/>
      <c r="C1" s="45"/>
      <c r="D1" s="47"/>
      <c r="E1" s="46"/>
      <c r="F1" s="47"/>
      <c r="G1" s="47"/>
      <c r="H1" s="47"/>
      <c r="I1" s="7"/>
      <c r="J1" s="43"/>
      <c r="K1" s="43"/>
      <c r="L1" s="272" t="s">
        <v>432</v>
      </c>
      <c r="M1" s="272"/>
      <c r="N1" s="272"/>
      <c r="O1" s="272"/>
      <c r="P1" s="43"/>
    </row>
    <row r="2" spans="1:46" s="21" customFormat="1" ht="45.75" customHeight="1" x14ac:dyDescent="0.2">
      <c r="A2" s="273" t="s">
        <v>137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</row>
    <row r="3" spans="1:46" ht="75" customHeight="1" x14ac:dyDescent="0.2">
      <c r="A3" s="265" t="s">
        <v>138</v>
      </c>
      <c r="B3" s="258" t="s">
        <v>55</v>
      </c>
      <c r="C3" s="258" t="s">
        <v>0</v>
      </c>
      <c r="D3" s="258" t="s">
        <v>139</v>
      </c>
      <c r="E3" s="266" t="s">
        <v>140</v>
      </c>
      <c r="F3" s="258" t="s">
        <v>52</v>
      </c>
      <c r="G3" s="258" t="s">
        <v>53</v>
      </c>
      <c r="H3" s="248" t="s">
        <v>333</v>
      </c>
      <c r="I3" s="249"/>
      <c r="J3" s="259" t="s">
        <v>332</v>
      </c>
      <c r="K3" s="260"/>
      <c r="L3" s="260"/>
      <c r="M3" s="261"/>
      <c r="N3" s="259" t="s">
        <v>329</v>
      </c>
      <c r="O3" s="261"/>
    </row>
    <row r="4" spans="1:46" ht="37.5" customHeight="1" x14ac:dyDescent="0.2">
      <c r="A4" s="265"/>
      <c r="B4" s="258"/>
      <c r="C4" s="258"/>
      <c r="D4" s="258"/>
      <c r="E4" s="266"/>
      <c r="F4" s="258"/>
      <c r="G4" s="258"/>
      <c r="H4" s="250"/>
      <c r="I4" s="251"/>
      <c r="J4" s="262"/>
      <c r="K4" s="263"/>
      <c r="L4" s="263"/>
      <c r="M4" s="264"/>
      <c r="N4" s="262"/>
      <c r="O4" s="264"/>
    </row>
    <row r="5" spans="1:46" ht="75.75" customHeight="1" x14ac:dyDescent="0.2">
      <c r="A5" s="265"/>
      <c r="B5" s="258"/>
      <c r="C5" s="258"/>
      <c r="D5" s="258"/>
      <c r="E5" s="266"/>
      <c r="F5" s="258"/>
      <c r="G5" s="258"/>
      <c r="H5" s="142" t="s">
        <v>141</v>
      </c>
      <c r="I5" s="143" t="s">
        <v>57</v>
      </c>
      <c r="J5" s="143">
        <v>1</v>
      </c>
      <c r="K5" s="143">
        <v>2</v>
      </c>
      <c r="L5" s="143">
        <v>3</v>
      </c>
      <c r="M5" s="143">
        <v>4</v>
      </c>
      <c r="N5" s="143" t="s">
        <v>330</v>
      </c>
      <c r="O5" s="143" t="s">
        <v>331</v>
      </c>
    </row>
    <row r="6" spans="1:46" s="19" customFormat="1" x14ac:dyDescent="0.25">
      <c r="A6" s="48">
        <v>1</v>
      </c>
      <c r="B6" s="49">
        <v>2</v>
      </c>
      <c r="C6" s="49">
        <v>3</v>
      </c>
      <c r="D6" s="49">
        <v>4</v>
      </c>
      <c r="E6" s="50">
        <v>5</v>
      </c>
      <c r="F6" s="49">
        <v>6</v>
      </c>
      <c r="G6" s="49">
        <v>7</v>
      </c>
      <c r="H6" s="49">
        <v>8</v>
      </c>
      <c r="I6" s="49">
        <v>9</v>
      </c>
      <c r="J6" s="51">
        <v>10</v>
      </c>
      <c r="K6" s="51">
        <v>11</v>
      </c>
      <c r="L6" s="51">
        <v>12</v>
      </c>
      <c r="M6" s="51">
        <v>13</v>
      </c>
      <c r="N6" s="50">
        <v>14</v>
      </c>
      <c r="O6" s="41">
        <v>15</v>
      </c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1:46" s="6" customFormat="1" x14ac:dyDescent="0.2">
      <c r="A7" s="55"/>
      <c r="B7" s="256" t="s">
        <v>71</v>
      </c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</row>
    <row r="8" spans="1:46" s="4" customFormat="1" ht="116.25" customHeight="1" x14ac:dyDescent="0.2">
      <c r="A8" s="205" t="s">
        <v>70</v>
      </c>
      <c r="B8" s="252" t="s">
        <v>108</v>
      </c>
      <c r="C8" s="254"/>
      <c r="D8" s="254" t="s">
        <v>390</v>
      </c>
      <c r="E8" s="254" t="s">
        <v>85</v>
      </c>
      <c r="F8" s="181">
        <v>43831</v>
      </c>
      <c r="G8" s="181">
        <v>44196</v>
      </c>
      <c r="H8" s="195" t="s">
        <v>4</v>
      </c>
      <c r="I8" s="197">
        <f>I10+I11</f>
        <v>500</v>
      </c>
      <c r="J8" s="172" t="s">
        <v>1</v>
      </c>
      <c r="K8" s="172" t="s">
        <v>1</v>
      </c>
      <c r="L8" s="172" t="s">
        <v>1</v>
      </c>
      <c r="M8" s="172" t="s">
        <v>1</v>
      </c>
      <c r="N8" s="133" t="s">
        <v>334</v>
      </c>
      <c r="O8" s="102">
        <v>80</v>
      </c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</row>
    <row r="9" spans="1:46" s="4" customFormat="1" ht="214.5" customHeight="1" x14ac:dyDescent="0.2">
      <c r="A9" s="206"/>
      <c r="B9" s="253"/>
      <c r="C9" s="255"/>
      <c r="D9" s="255"/>
      <c r="E9" s="255"/>
      <c r="F9" s="183"/>
      <c r="G9" s="183"/>
      <c r="H9" s="196"/>
      <c r="I9" s="198"/>
      <c r="J9" s="174"/>
      <c r="K9" s="174"/>
      <c r="L9" s="174"/>
      <c r="M9" s="174"/>
      <c r="N9" s="63" t="s">
        <v>335</v>
      </c>
      <c r="O9" s="102">
        <v>3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</row>
    <row r="10" spans="1:46" ht="94.5" x14ac:dyDescent="0.2">
      <c r="A10" s="73" t="s">
        <v>5</v>
      </c>
      <c r="B10" s="58" t="s">
        <v>142</v>
      </c>
      <c r="C10" s="58"/>
      <c r="D10" s="58" t="s">
        <v>390</v>
      </c>
      <c r="E10" s="58" t="s">
        <v>85</v>
      </c>
      <c r="F10" s="94">
        <v>43831</v>
      </c>
      <c r="G10" s="94">
        <v>44196</v>
      </c>
      <c r="H10" s="128" t="s">
        <v>4</v>
      </c>
      <c r="I10" s="83">
        <v>500</v>
      </c>
      <c r="J10" s="128" t="s">
        <v>1</v>
      </c>
      <c r="K10" s="128" t="s">
        <v>1</v>
      </c>
      <c r="L10" s="128" t="s">
        <v>1</v>
      </c>
      <c r="M10" s="128" t="s">
        <v>1</v>
      </c>
      <c r="N10" s="128" t="s">
        <v>2</v>
      </c>
      <c r="O10" s="128" t="s">
        <v>2</v>
      </c>
      <c r="P10" s="25"/>
    </row>
    <row r="11" spans="1:46" ht="154.5" customHeight="1" x14ac:dyDescent="0.2">
      <c r="A11" s="73" t="s">
        <v>6</v>
      </c>
      <c r="B11" s="58" t="s">
        <v>143</v>
      </c>
      <c r="C11" s="133"/>
      <c r="D11" s="58" t="s">
        <v>390</v>
      </c>
      <c r="E11" s="58" t="s">
        <v>85</v>
      </c>
      <c r="F11" s="94">
        <v>43831</v>
      </c>
      <c r="G11" s="94">
        <v>44196</v>
      </c>
      <c r="H11" s="128" t="s">
        <v>3</v>
      </c>
      <c r="I11" s="74">
        <v>0</v>
      </c>
      <c r="J11" s="128" t="s">
        <v>1</v>
      </c>
      <c r="K11" s="128" t="s">
        <v>1</v>
      </c>
      <c r="L11" s="128" t="s">
        <v>1</v>
      </c>
      <c r="M11" s="128" t="s">
        <v>1</v>
      </c>
      <c r="N11" s="128" t="s">
        <v>2</v>
      </c>
      <c r="O11" s="128" t="s">
        <v>2</v>
      </c>
    </row>
    <row r="12" spans="1:46" ht="163.5" customHeight="1" x14ac:dyDescent="0.2">
      <c r="A12" s="55" t="s">
        <v>219</v>
      </c>
      <c r="B12" s="71" t="s">
        <v>309</v>
      </c>
      <c r="C12" s="71"/>
      <c r="D12" s="71" t="s">
        <v>394</v>
      </c>
      <c r="E12" s="71" t="s">
        <v>85</v>
      </c>
      <c r="F12" s="69" t="s">
        <v>2</v>
      </c>
      <c r="G12" s="70">
        <v>43951</v>
      </c>
      <c r="H12" s="69" t="s">
        <v>2</v>
      </c>
      <c r="I12" s="14" t="s">
        <v>2</v>
      </c>
      <c r="J12" s="69"/>
      <c r="K12" s="69" t="s">
        <v>1</v>
      </c>
      <c r="L12" s="69"/>
      <c r="M12" s="69"/>
      <c r="N12" s="69" t="s">
        <v>2</v>
      </c>
      <c r="O12" s="69" t="s">
        <v>2</v>
      </c>
    </row>
    <row r="13" spans="1:46" ht="153.75" customHeight="1" x14ac:dyDescent="0.2">
      <c r="A13" s="55" t="s">
        <v>222</v>
      </c>
      <c r="B13" s="71" t="s">
        <v>220</v>
      </c>
      <c r="C13" s="69"/>
      <c r="D13" s="71" t="s">
        <v>390</v>
      </c>
      <c r="E13" s="71" t="s">
        <v>85</v>
      </c>
      <c r="F13" s="69" t="s">
        <v>2</v>
      </c>
      <c r="G13" s="70">
        <v>44012</v>
      </c>
      <c r="H13" s="69" t="s">
        <v>2</v>
      </c>
      <c r="I13" s="14" t="s">
        <v>2</v>
      </c>
      <c r="J13" s="69"/>
      <c r="K13" s="69" t="s">
        <v>1</v>
      </c>
      <c r="L13" s="69"/>
      <c r="M13" s="69"/>
      <c r="N13" s="69" t="s">
        <v>2</v>
      </c>
      <c r="O13" s="69" t="s">
        <v>2</v>
      </c>
    </row>
    <row r="14" spans="1:46" ht="180" customHeight="1" x14ac:dyDescent="0.2">
      <c r="A14" s="55" t="s">
        <v>223</v>
      </c>
      <c r="B14" s="71" t="s">
        <v>312</v>
      </c>
      <c r="C14" s="71"/>
      <c r="D14" s="71" t="s">
        <v>390</v>
      </c>
      <c r="E14" s="71" t="s">
        <v>85</v>
      </c>
      <c r="F14" s="69" t="s">
        <v>2</v>
      </c>
      <c r="G14" s="70">
        <v>44165</v>
      </c>
      <c r="H14" s="69" t="s">
        <v>2</v>
      </c>
      <c r="I14" s="14" t="s">
        <v>2</v>
      </c>
      <c r="J14" s="69"/>
      <c r="K14" s="69"/>
      <c r="L14" s="69"/>
      <c r="M14" s="69" t="s">
        <v>1</v>
      </c>
      <c r="N14" s="69" t="s">
        <v>2</v>
      </c>
      <c r="O14" s="69" t="s">
        <v>2</v>
      </c>
    </row>
    <row r="15" spans="1:46" s="4" customFormat="1" ht="120.75" customHeight="1" x14ac:dyDescent="0.2">
      <c r="A15" s="134" t="s">
        <v>132</v>
      </c>
      <c r="B15" s="138" t="s">
        <v>131</v>
      </c>
      <c r="C15" s="129"/>
      <c r="D15" s="129" t="s">
        <v>390</v>
      </c>
      <c r="E15" s="129" t="s">
        <v>325</v>
      </c>
      <c r="F15" s="124">
        <v>43831</v>
      </c>
      <c r="G15" s="124">
        <v>44196</v>
      </c>
      <c r="H15" s="117" t="s">
        <v>3</v>
      </c>
      <c r="I15" s="107">
        <f>SUM(I16:I17)</f>
        <v>0</v>
      </c>
      <c r="J15" s="120" t="s">
        <v>1</v>
      </c>
      <c r="K15" s="120" t="s">
        <v>1</v>
      </c>
      <c r="L15" s="120" t="s">
        <v>1</v>
      </c>
      <c r="M15" s="120" t="s">
        <v>1</v>
      </c>
      <c r="N15" s="133" t="s">
        <v>334</v>
      </c>
      <c r="O15" s="103">
        <v>80</v>
      </c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</row>
    <row r="16" spans="1:46" ht="69.75" customHeight="1" x14ac:dyDescent="0.2">
      <c r="A16" s="55" t="s">
        <v>7</v>
      </c>
      <c r="B16" s="56" t="s">
        <v>144</v>
      </c>
      <c r="C16" s="56"/>
      <c r="D16" s="129" t="s">
        <v>390</v>
      </c>
      <c r="E16" s="57" t="s">
        <v>325</v>
      </c>
      <c r="F16" s="94">
        <v>43831</v>
      </c>
      <c r="G16" s="94">
        <v>44196</v>
      </c>
      <c r="H16" s="41" t="s">
        <v>3</v>
      </c>
      <c r="I16" s="12">
        <v>0</v>
      </c>
      <c r="J16" s="41" t="s">
        <v>1</v>
      </c>
      <c r="K16" s="41" t="s">
        <v>1</v>
      </c>
      <c r="L16" s="41" t="s">
        <v>1</v>
      </c>
      <c r="M16" s="41" t="s">
        <v>1</v>
      </c>
      <c r="N16" s="128" t="s">
        <v>2</v>
      </c>
      <c r="O16" s="128" t="s">
        <v>2</v>
      </c>
    </row>
    <row r="17" spans="1:46" ht="105" customHeight="1" x14ac:dyDescent="0.2">
      <c r="A17" s="55" t="s">
        <v>8</v>
      </c>
      <c r="B17" s="56" t="s">
        <v>145</v>
      </c>
      <c r="C17" s="56"/>
      <c r="D17" s="129" t="s">
        <v>390</v>
      </c>
      <c r="E17" s="57" t="s">
        <v>325</v>
      </c>
      <c r="F17" s="94">
        <v>43831</v>
      </c>
      <c r="G17" s="94">
        <v>44196</v>
      </c>
      <c r="H17" s="41" t="s">
        <v>3</v>
      </c>
      <c r="I17" s="12">
        <v>0</v>
      </c>
      <c r="J17" s="41" t="s">
        <v>1</v>
      </c>
      <c r="K17" s="41" t="s">
        <v>1</v>
      </c>
      <c r="L17" s="41" t="s">
        <v>1</v>
      </c>
      <c r="M17" s="41" t="s">
        <v>1</v>
      </c>
      <c r="N17" s="128" t="s">
        <v>2</v>
      </c>
      <c r="O17" s="128" t="s">
        <v>2</v>
      </c>
    </row>
    <row r="18" spans="1:46" s="32" customFormat="1" ht="118.5" customHeight="1" x14ac:dyDescent="0.2">
      <c r="A18" s="55" t="s">
        <v>221</v>
      </c>
      <c r="B18" s="71" t="s">
        <v>398</v>
      </c>
      <c r="C18" s="68"/>
      <c r="D18" s="71" t="s">
        <v>390</v>
      </c>
      <c r="E18" s="71" t="s">
        <v>325</v>
      </c>
      <c r="F18" s="69" t="s">
        <v>2</v>
      </c>
      <c r="G18" s="70">
        <v>44165</v>
      </c>
      <c r="H18" s="69" t="s">
        <v>2</v>
      </c>
      <c r="I18" s="14" t="s">
        <v>2</v>
      </c>
      <c r="J18" s="69"/>
      <c r="K18" s="69"/>
      <c r="L18" s="69"/>
      <c r="M18" s="69" t="s">
        <v>1</v>
      </c>
      <c r="N18" s="69" t="s">
        <v>2</v>
      </c>
      <c r="O18" s="69" t="s">
        <v>2</v>
      </c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</row>
    <row r="19" spans="1:46" s="32" customFormat="1" ht="114.75" customHeight="1" x14ac:dyDescent="0.2">
      <c r="A19" s="205" t="s">
        <v>54</v>
      </c>
      <c r="B19" s="207" t="s">
        <v>130</v>
      </c>
      <c r="C19" s="195"/>
      <c r="D19" s="186" t="s">
        <v>390</v>
      </c>
      <c r="E19" s="186" t="s">
        <v>80</v>
      </c>
      <c r="F19" s="181">
        <v>43831</v>
      </c>
      <c r="G19" s="181">
        <v>44196</v>
      </c>
      <c r="H19" s="195" t="s">
        <v>4</v>
      </c>
      <c r="I19" s="170">
        <f>SUM(I23:I24)</f>
        <v>148002.58499999999</v>
      </c>
      <c r="J19" s="172" t="s">
        <v>1</v>
      </c>
      <c r="K19" s="172" t="s">
        <v>1</v>
      </c>
      <c r="L19" s="172" t="s">
        <v>1</v>
      </c>
      <c r="M19" s="172" t="s">
        <v>1</v>
      </c>
      <c r="N19" s="63" t="s">
        <v>336</v>
      </c>
      <c r="O19" s="102">
        <v>90</v>
      </c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</row>
    <row r="20" spans="1:46" s="32" customFormat="1" ht="118.5" customHeight="1" x14ac:dyDescent="0.2">
      <c r="A20" s="211"/>
      <c r="B20" s="212"/>
      <c r="C20" s="200"/>
      <c r="D20" s="190"/>
      <c r="E20" s="190"/>
      <c r="F20" s="182"/>
      <c r="G20" s="182"/>
      <c r="H20" s="200"/>
      <c r="I20" s="171"/>
      <c r="J20" s="173"/>
      <c r="K20" s="173"/>
      <c r="L20" s="173"/>
      <c r="M20" s="173"/>
      <c r="N20" s="63" t="s">
        <v>397</v>
      </c>
      <c r="O20" s="115">
        <v>12182</v>
      </c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</row>
    <row r="21" spans="1:46" s="32" customFormat="1" ht="110.25" x14ac:dyDescent="0.2">
      <c r="A21" s="211"/>
      <c r="B21" s="212"/>
      <c r="C21" s="200"/>
      <c r="D21" s="190"/>
      <c r="E21" s="190"/>
      <c r="F21" s="182"/>
      <c r="G21" s="182"/>
      <c r="H21" s="200"/>
      <c r="I21" s="171"/>
      <c r="J21" s="173"/>
      <c r="K21" s="173"/>
      <c r="L21" s="173"/>
      <c r="M21" s="173"/>
      <c r="N21" s="63" t="s">
        <v>373</v>
      </c>
      <c r="O21" s="115">
        <v>42</v>
      </c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</row>
    <row r="22" spans="1:46" s="32" customFormat="1" ht="112.5" customHeight="1" x14ac:dyDescent="0.2">
      <c r="A22" s="206"/>
      <c r="B22" s="208"/>
      <c r="C22" s="196"/>
      <c r="D22" s="187"/>
      <c r="E22" s="187"/>
      <c r="F22" s="183"/>
      <c r="G22" s="183"/>
      <c r="H22" s="196"/>
      <c r="I22" s="175"/>
      <c r="J22" s="174"/>
      <c r="K22" s="174"/>
      <c r="L22" s="174"/>
      <c r="M22" s="174"/>
      <c r="N22" s="63" t="s">
        <v>381</v>
      </c>
      <c r="O22" s="115" t="s">
        <v>383</v>
      </c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</row>
    <row r="23" spans="1:46" s="32" customFormat="1" ht="72.75" customHeight="1" x14ac:dyDescent="0.2">
      <c r="A23" s="73" t="s">
        <v>9</v>
      </c>
      <c r="B23" s="58" t="s">
        <v>426</v>
      </c>
      <c r="C23" s="58"/>
      <c r="D23" s="58" t="s">
        <v>390</v>
      </c>
      <c r="E23" s="58" t="s">
        <v>80</v>
      </c>
      <c r="F23" s="94">
        <v>43831</v>
      </c>
      <c r="G23" s="94">
        <v>44196</v>
      </c>
      <c r="H23" s="128" t="s">
        <v>4</v>
      </c>
      <c r="I23" s="85">
        <v>143592.48499999999</v>
      </c>
      <c r="J23" s="128" t="s">
        <v>1</v>
      </c>
      <c r="K23" s="128" t="s">
        <v>1</v>
      </c>
      <c r="L23" s="128" t="s">
        <v>1</v>
      </c>
      <c r="M23" s="128" t="s">
        <v>1</v>
      </c>
      <c r="N23" s="128" t="s">
        <v>2</v>
      </c>
      <c r="O23" s="128" t="s">
        <v>2</v>
      </c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</row>
    <row r="24" spans="1:46" s="32" customFormat="1" ht="199.5" customHeight="1" x14ac:dyDescent="0.2">
      <c r="A24" s="73" t="s">
        <v>10</v>
      </c>
      <c r="B24" s="57" t="s">
        <v>146</v>
      </c>
      <c r="C24" s="58"/>
      <c r="D24" s="58" t="s">
        <v>390</v>
      </c>
      <c r="E24" s="58" t="s">
        <v>80</v>
      </c>
      <c r="F24" s="94">
        <v>43831</v>
      </c>
      <c r="G24" s="94">
        <v>44196</v>
      </c>
      <c r="H24" s="128" t="s">
        <v>4</v>
      </c>
      <c r="I24" s="86">
        <v>4410.1000000000004</v>
      </c>
      <c r="J24" s="128" t="s">
        <v>1</v>
      </c>
      <c r="K24" s="128" t="s">
        <v>1</v>
      </c>
      <c r="L24" s="128" t="s">
        <v>1</v>
      </c>
      <c r="M24" s="128" t="s">
        <v>1</v>
      </c>
      <c r="N24" s="128" t="s">
        <v>2</v>
      </c>
      <c r="O24" s="128" t="s">
        <v>2</v>
      </c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</row>
    <row r="25" spans="1:46" s="32" customFormat="1" ht="105" customHeight="1" x14ac:dyDescent="0.2">
      <c r="A25" s="55" t="s">
        <v>224</v>
      </c>
      <c r="B25" s="71" t="s">
        <v>226</v>
      </c>
      <c r="C25" s="68"/>
      <c r="D25" s="71" t="s">
        <v>390</v>
      </c>
      <c r="E25" s="71" t="s">
        <v>80</v>
      </c>
      <c r="F25" s="69" t="s">
        <v>2</v>
      </c>
      <c r="G25" s="70">
        <v>44012</v>
      </c>
      <c r="H25" s="69" t="s">
        <v>2</v>
      </c>
      <c r="I25" s="14" t="s">
        <v>2</v>
      </c>
      <c r="J25" s="69"/>
      <c r="K25" s="69" t="s">
        <v>1</v>
      </c>
      <c r="L25" s="69"/>
      <c r="M25" s="69"/>
      <c r="N25" s="69" t="s">
        <v>2</v>
      </c>
      <c r="O25" s="69" t="s">
        <v>2</v>
      </c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</row>
    <row r="26" spans="1:46" s="32" customFormat="1" ht="104.25" customHeight="1" x14ac:dyDescent="0.2">
      <c r="A26" s="55" t="s">
        <v>225</v>
      </c>
      <c r="B26" s="71" t="s">
        <v>384</v>
      </c>
      <c r="C26" s="69" t="s">
        <v>1</v>
      </c>
      <c r="D26" s="71" t="s">
        <v>390</v>
      </c>
      <c r="E26" s="71" t="s">
        <v>80</v>
      </c>
      <c r="F26" s="69" t="s">
        <v>2</v>
      </c>
      <c r="G26" s="70">
        <v>44105</v>
      </c>
      <c r="H26" s="69" t="s">
        <v>2</v>
      </c>
      <c r="I26" s="14" t="s">
        <v>2</v>
      </c>
      <c r="J26" s="69"/>
      <c r="K26" s="69"/>
      <c r="L26" s="69"/>
      <c r="M26" s="69" t="s">
        <v>1</v>
      </c>
      <c r="N26" s="69" t="s">
        <v>2</v>
      </c>
      <c r="O26" s="69" t="s">
        <v>2</v>
      </c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</row>
    <row r="27" spans="1:46" s="32" customFormat="1" ht="151.5" customHeight="1" x14ac:dyDescent="0.2">
      <c r="A27" s="55" t="s">
        <v>324</v>
      </c>
      <c r="B27" s="71" t="s">
        <v>385</v>
      </c>
      <c r="C27" s="68"/>
      <c r="D27" s="71" t="s">
        <v>390</v>
      </c>
      <c r="E27" s="71" t="s">
        <v>80</v>
      </c>
      <c r="F27" s="69" t="s">
        <v>2</v>
      </c>
      <c r="G27" s="70">
        <v>44104</v>
      </c>
      <c r="H27" s="69" t="s">
        <v>2</v>
      </c>
      <c r="I27" s="14" t="s">
        <v>2</v>
      </c>
      <c r="J27" s="69"/>
      <c r="K27" s="69"/>
      <c r="L27" s="69" t="s">
        <v>1</v>
      </c>
      <c r="M27" s="69"/>
      <c r="N27" s="69" t="s">
        <v>2</v>
      </c>
      <c r="O27" s="69" t="s">
        <v>2</v>
      </c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</row>
    <row r="28" spans="1:46" s="32" customFormat="1" ht="114.75" customHeight="1" x14ac:dyDescent="0.2">
      <c r="A28" s="205" t="s">
        <v>36</v>
      </c>
      <c r="B28" s="207" t="s">
        <v>109</v>
      </c>
      <c r="C28" s="213"/>
      <c r="D28" s="186" t="s">
        <v>390</v>
      </c>
      <c r="E28" s="186" t="s">
        <v>80</v>
      </c>
      <c r="F28" s="181">
        <v>43831</v>
      </c>
      <c r="G28" s="181">
        <v>44196</v>
      </c>
      <c r="H28" s="195" t="s">
        <v>4</v>
      </c>
      <c r="I28" s="170">
        <f>SUM(I31:I33)</f>
        <v>81571.325199999992</v>
      </c>
      <c r="J28" s="172" t="s">
        <v>1</v>
      </c>
      <c r="K28" s="172" t="s">
        <v>1</v>
      </c>
      <c r="L28" s="172" t="s">
        <v>1</v>
      </c>
      <c r="M28" s="172" t="s">
        <v>1</v>
      </c>
      <c r="N28" s="63" t="s">
        <v>336</v>
      </c>
      <c r="O28" s="102">
        <v>90</v>
      </c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</row>
    <row r="29" spans="1:46" s="32" customFormat="1" ht="84.75" customHeight="1" x14ac:dyDescent="0.2">
      <c r="A29" s="211"/>
      <c r="B29" s="212"/>
      <c r="C29" s="214"/>
      <c r="D29" s="190"/>
      <c r="E29" s="190"/>
      <c r="F29" s="182"/>
      <c r="G29" s="182"/>
      <c r="H29" s="200"/>
      <c r="I29" s="171"/>
      <c r="J29" s="173"/>
      <c r="K29" s="173"/>
      <c r="L29" s="173"/>
      <c r="M29" s="173"/>
      <c r="N29" s="63" t="s">
        <v>376</v>
      </c>
      <c r="O29" s="102">
        <v>5191</v>
      </c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</row>
    <row r="30" spans="1:46" s="32" customFormat="1" ht="84.75" customHeight="1" x14ac:dyDescent="0.2">
      <c r="A30" s="206"/>
      <c r="B30" s="208"/>
      <c r="C30" s="229"/>
      <c r="D30" s="187"/>
      <c r="E30" s="187"/>
      <c r="F30" s="183"/>
      <c r="G30" s="183"/>
      <c r="H30" s="196"/>
      <c r="I30" s="175"/>
      <c r="J30" s="174"/>
      <c r="K30" s="174"/>
      <c r="L30" s="174"/>
      <c r="M30" s="174"/>
      <c r="N30" s="63" t="s">
        <v>375</v>
      </c>
      <c r="O30" s="102">
        <v>431.86</v>
      </c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</row>
    <row r="31" spans="1:46" s="32" customFormat="1" ht="63" x14ac:dyDescent="0.2">
      <c r="A31" s="73" t="s">
        <v>37</v>
      </c>
      <c r="B31" s="58" t="s">
        <v>147</v>
      </c>
      <c r="C31" s="42"/>
      <c r="D31" s="144" t="s">
        <v>390</v>
      </c>
      <c r="E31" s="58" t="s">
        <v>80</v>
      </c>
      <c r="F31" s="94">
        <v>43831</v>
      </c>
      <c r="G31" s="94">
        <v>44196</v>
      </c>
      <c r="H31" s="128" t="s">
        <v>4</v>
      </c>
      <c r="I31" s="86">
        <v>74597.728199999998</v>
      </c>
      <c r="J31" s="128" t="s">
        <v>1</v>
      </c>
      <c r="K31" s="128" t="s">
        <v>1</v>
      </c>
      <c r="L31" s="128" t="s">
        <v>1</v>
      </c>
      <c r="M31" s="128" t="s">
        <v>1</v>
      </c>
      <c r="N31" s="128" t="s">
        <v>2</v>
      </c>
      <c r="O31" s="128" t="s">
        <v>2</v>
      </c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</row>
    <row r="32" spans="1:46" s="32" customFormat="1" ht="63" x14ac:dyDescent="0.2">
      <c r="A32" s="73" t="s">
        <v>67</v>
      </c>
      <c r="B32" s="58" t="s">
        <v>148</v>
      </c>
      <c r="C32" s="58"/>
      <c r="D32" s="144" t="s">
        <v>390</v>
      </c>
      <c r="E32" s="58" t="s">
        <v>80</v>
      </c>
      <c r="F32" s="94">
        <v>43831</v>
      </c>
      <c r="G32" s="94">
        <v>44196</v>
      </c>
      <c r="H32" s="128" t="s">
        <v>4</v>
      </c>
      <c r="I32" s="86">
        <v>5973.5969999999998</v>
      </c>
      <c r="J32" s="128" t="s">
        <v>1</v>
      </c>
      <c r="K32" s="128" t="s">
        <v>1</v>
      </c>
      <c r="L32" s="128" t="s">
        <v>1</v>
      </c>
      <c r="M32" s="128" t="s">
        <v>1</v>
      </c>
      <c r="N32" s="128" t="s">
        <v>2</v>
      </c>
      <c r="O32" s="128" t="s">
        <v>2</v>
      </c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</row>
    <row r="33" spans="1:55" s="32" customFormat="1" ht="94.5" x14ac:dyDescent="0.2">
      <c r="A33" s="73" t="s">
        <v>202</v>
      </c>
      <c r="B33" s="58" t="s">
        <v>149</v>
      </c>
      <c r="C33" s="58"/>
      <c r="D33" s="144" t="s">
        <v>390</v>
      </c>
      <c r="E33" s="58" t="s">
        <v>80</v>
      </c>
      <c r="F33" s="94">
        <v>43831</v>
      </c>
      <c r="G33" s="94">
        <v>44196</v>
      </c>
      <c r="H33" s="128" t="s">
        <v>4</v>
      </c>
      <c r="I33" s="86">
        <v>1000</v>
      </c>
      <c r="J33" s="128" t="s">
        <v>1</v>
      </c>
      <c r="K33" s="128" t="s">
        <v>1</v>
      </c>
      <c r="L33" s="128" t="s">
        <v>1</v>
      </c>
      <c r="M33" s="128" t="s">
        <v>1</v>
      </c>
      <c r="N33" s="128" t="s">
        <v>2</v>
      </c>
      <c r="O33" s="128" t="s">
        <v>2</v>
      </c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</row>
    <row r="34" spans="1:55" s="32" customFormat="1" ht="100.5" customHeight="1" x14ac:dyDescent="0.2">
      <c r="A34" s="55" t="s">
        <v>227</v>
      </c>
      <c r="B34" s="71" t="s">
        <v>313</v>
      </c>
      <c r="C34" s="68"/>
      <c r="D34" s="71" t="s">
        <v>395</v>
      </c>
      <c r="E34" s="71" t="s">
        <v>80</v>
      </c>
      <c r="F34" s="69" t="s">
        <v>2</v>
      </c>
      <c r="G34" s="70">
        <v>43921</v>
      </c>
      <c r="H34" s="69" t="s">
        <v>2</v>
      </c>
      <c r="I34" s="14" t="s">
        <v>2</v>
      </c>
      <c r="J34" s="69" t="s">
        <v>1</v>
      </c>
      <c r="L34" s="69"/>
      <c r="M34" s="69"/>
      <c r="N34" s="69" t="s">
        <v>2</v>
      </c>
      <c r="O34" s="69" t="s">
        <v>2</v>
      </c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</row>
    <row r="35" spans="1:55" s="32" customFormat="1" ht="132" customHeight="1" x14ac:dyDescent="0.2">
      <c r="A35" s="55" t="s">
        <v>228</v>
      </c>
      <c r="B35" s="71" t="s">
        <v>230</v>
      </c>
      <c r="C35" s="69" t="s">
        <v>1</v>
      </c>
      <c r="D35" s="71" t="s">
        <v>390</v>
      </c>
      <c r="E35" s="71" t="s">
        <v>80</v>
      </c>
      <c r="F35" s="69" t="s">
        <v>2</v>
      </c>
      <c r="G35" s="70">
        <v>44012</v>
      </c>
      <c r="H35" s="69" t="s">
        <v>2</v>
      </c>
      <c r="I35" s="14" t="s">
        <v>2</v>
      </c>
      <c r="J35" s="69"/>
      <c r="K35" s="69" t="s">
        <v>1</v>
      </c>
      <c r="L35" s="69"/>
      <c r="M35" s="69"/>
      <c r="N35" s="69" t="s">
        <v>2</v>
      </c>
      <c r="O35" s="69" t="s">
        <v>2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</row>
    <row r="36" spans="1:55" s="32" customFormat="1" ht="151.5" customHeight="1" x14ac:dyDescent="0.2">
      <c r="A36" s="55" t="s">
        <v>229</v>
      </c>
      <c r="B36" s="71" t="s">
        <v>231</v>
      </c>
      <c r="C36" s="68"/>
      <c r="D36" s="71" t="s">
        <v>390</v>
      </c>
      <c r="E36" s="71" t="s">
        <v>80</v>
      </c>
      <c r="F36" s="69" t="s">
        <v>2</v>
      </c>
      <c r="G36" s="70">
        <v>44105</v>
      </c>
      <c r="H36" s="69" t="s">
        <v>2</v>
      </c>
      <c r="I36" s="14" t="s">
        <v>2</v>
      </c>
      <c r="J36" s="69"/>
      <c r="K36" s="69"/>
      <c r="L36" s="69"/>
      <c r="M36" s="69" t="s">
        <v>1</v>
      </c>
      <c r="N36" s="69" t="s">
        <v>2</v>
      </c>
      <c r="O36" s="69" t="s">
        <v>2</v>
      </c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</row>
    <row r="37" spans="1:55" s="60" customFormat="1" ht="24.75" customHeight="1" x14ac:dyDescent="0.2">
      <c r="A37" s="202"/>
      <c r="B37" s="252" t="s">
        <v>216</v>
      </c>
      <c r="C37" s="202" t="s">
        <v>2</v>
      </c>
      <c r="D37" s="202" t="s">
        <v>2</v>
      </c>
      <c r="E37" s="202" t="s">
        <v>2</v>
      </c>
      <c r="F37" s="202" t="s">
        <v>2</v>
      </c>
      <c r="G37" s="202" t="s">
        <v>2</v>
      </c>
      <c r="H37" s="75" t="s">
        <v>72</v>
      </c>
      <c r="I37" s="93">
        <f>I38</f>
        <v>230073.91019999998</v>
      </c>
      <c r="J37" s="202" t="s">
        <v>2</v>
      </c>
      <c r="K37" s="202" t="s">
        <v>2</v>
      </c>
      <c r="L37" s="202" t="s">
        <v>2</v>
      </c>
      <c r="M37" s="202" t="s">
        <v>2</v>
      </c>
      <c r="N37" s="202" t="s">
        <v>2</v>
      </c>
      <c r="O37" s="202" t="s">
        <v>2</v>
      </c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</row>
    <row r="38" spans="1:55" s="61" customFormat="1" ht="51" customHeight="1" x14ac:dyDescent="0.2">
      <c r="A38" s="204"/>
      <c r="B38" s="253"/>
      <c r="C38" s="204"/>
      <c r="D38" s="204"/>
      <c r="E38" s="204"/>
      <c r="F38" s="204"/>
      <c r="G38" s="204"/>
      <c r="H38" s="75" t="s">
        <v>4</v>
      </c>
      <c r="I38" s="93">
        <f>I8+I15+I19+I28</f>
        <v>230073.91019999998</v>
      </c>
      <c r="J38" s="204"/>
      <c r="K38" s="204"/>
      <c r="L38" s="204"/>
      <c r="M38" s="204"/>
      <c r="N38" s="204"/>
      <c r="O38" s="204"/>
    </row>
    <row r="39" spans="1:55" s="32" customFormat="1" ht="15.75" customHeight="1" x14ac:dyDescent="0.2">
      <c r="A39" s="131"/>
      <c r="B39" s="267" t="s">
        <v>73</v>
      </c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75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</row>
    <row r="40" spans="1:55" s="4" customFormat="1" ht="103.5" customHeight="1" x14ac:dyDescent="0.2">
      <c r="A40" s="209" t="s">
        <v>38</v>
      </c>
      <c r="B40" s="207" t="s">
        <v>110</v>
      </c>
      <c r="C40" s="186"/>
      <c r="D40" s="184" t="s">
        <v>390</v>
      </c>
      <c r="E40" s="184" t="s">
        <v>325</v>
      </c>
      <c r="F40" s="181">
        <v>43831</v>
      </c>
      <c r="G40" s="181">
        <v>44196</v>
      </c>
      <c r="H40" s="195" t="s">
        <v>4</v>
      </c>
      <c r="I40" s="170">
        <f>SUM(I46:I48)</f>
        <v>190430.30523</v>
      </c>
      <c r="J40" s="188" t="s">
        <v>1</v>
      </c>
      <c r="K40" s="188" t="s">
        <v>1</v>
      </c>
      <c r="L40" s="188" t="s">
        <v>1</v>
      </c>
      <c r="M40" s="188" t="s">
        <v>1</v>
      </c>
      <c r="N40" s="63" t="s">
        <v>337</v>
      </c>
      <c r="O40" s="140">
        <v>90</v>
      </c>
      <c r="P40" s="15" t="s">
        <v>374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</row>
    <row r="41" spans="1:55" s="4" customFormat="1" ht="226.5" customHeight="1" x14ac:dyDescent="0.2">
      <c r="A41" s="216"/>
      <c r="B41" s="212"/>
      <c r="C41" s="190"/>
      <c r="D41" s="215"/>
      <c r="E41" s="215"/>
      <c r="F41" s="182"/>
      <c r="G41" s="182"/>
      <c r="H41" s="200"/>
      <c r="I41" s="171"/>
      <c r="J41" s="189"/>
      <c r="K41" s="189"/>
      <c r="L41" s="189"/>
      <c r="M41" s="189"/>
      <c r="N41" s="63" t="s">
        <v>338</v>
      </c>
      <c r="O41" s="140">
        <v>100</v>
      </c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</row>
    <row r="42" spans="1:55" s="4" customFormat="1" ht="105" customHeight="1" x14ac:dyDescent="0.2">
      <c r="A42" s="216"/>
      <c r="B42" s="212"/>
      <c r="C42" s="190"/>
      <c r="D42" s="215"/>
      <c r="E42" s="215"/>
      <c r="F42" s="182"/>
      <c r="G42" s="182"/>
      <c r="H42" s="200"/>
      <c r="I42" s="171"/>
      <c r="J42" s="189"/>
      <c r="K42" s="189"/>
      <c r="L42" s="189"/>
      <c r="M42" s="189"/>
      <c r="N42" s="63" t="s">
        <v>399</v>
      </c>
      <c r="O42" s="140">
        <v>54</v>
      </c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</row>
    <row r="43" spans="1:55" s="4" customFormat="1" ht="136.5" customHeight="1" x14ac:dyDescent="0.2">
      <c r="A43" s="216"/>
      <c r="B43" s="212"/>
      <c r="C43" s="190"/>
      <c r="D43" s="215"/>
      <c r="E43" s="215"/>
      <c r="F43" s="182"/>
      <c r="G43" s="182"/>
      <c r="H43" s="200"/>
      <c r="I43" s="171"/>
      <c r="J43" s="189"/>
      <c r="K43" s="189"/>
      <c r="L43" s="189"/>
      <c r="M43" s="189"/>
      <c r="N43" s="63" t="s">
        <v>400</v>
      </c>
      <c r="O43" s="140">
        <v>22</v>
      </c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</row>
    <row r="44" spans="1:55" s="4" customFormat="1" ht="134.25" customHeight="1" x14ac:dyDescent="0.2">
      <c r="A44" s="216"/>
      <c r="B44" s="212"/>
      <c r="C44" s="190"/>
      <c r="D44" s="215"/>
      <c r="E44" s="215"/>
      <c r="F44" s="182"/>
      <c r="G44" s="182"/>
      <c r="H44" s="200"/>
      <c r="I44" s="171"/>
      <c r="J44" s="189"/>
      <c r="K44" s="189"/>
      <c r="L44" s="189"/>
      <c r="M44" s="189"/>
      <c r="N44" s="63" t="s">
        <v>379</v>
      </c>
      <c r="O44" s="140">
        <v>100</v>
      </c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</row>
    <row r="45" spans="1:55" s="4" customFormat="1" ht="70.5" customHeight="1" x14ac:dyDescent="0.2">
      <c r="A45" s="210"/>
      <c r="B45" s="208"/>
      <c r="C45" s="187"/>
      <c r="D45" s="185"/>
      <c r="E45" s="185"/>
      <c r="F45" s="183"/>
      <c r="G45" s="183"/>
      <c r="H45" s="196"/>
      <c r="I45" s="175"/>
      <c r="J45" s="199"/>
      <c r="K45" s="199"/>
      <c r="L45" s="199"/>
      <c r="M45" s="199"/>
      <c r="N45" s="63" t="s">
        <v>339</v>
      </c>
      <c r="O45" s="140">
        <v>6</v>
      </c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</row>
    <row r="46" spans="1:55" s="4" customFormat="1" ht="75.75" customHeight="1" x14ac:dyDescent="0.2">
      <c r="A46" s="130" t="s">
        <v>11</v>
      </c>
      <c r="B46" s="144" t="s">
        <v>150</v>
      </c>
      <c r="C46" s="144"/>
      <c r="D46" s="57" t="s">
        <v>390</v>
      </c>
      <c r="E46" s="58" t="s">
        <v>325</v>
      </c>
      <c r="F46" s="124">
        <v>43831</v>
      </c>
      <c r="G46" s="124">
        <v>44196</v>
      </c>
      <c r="H46" s="128" t="s">
        <v>4</v>
      </c>
      <c r="I46" s="85">
        <v>180533.14129</v>
      </c>
      <c r="J46" s="41" t="s">
        <v>1</v>
      </c>
      <c r="K46" s="41" t="s">
        <v>1</v>
      </c>
      <c r="L46" s="41" t="s">
        <v>1</v>
      </c>
      <c r="M46" s="41" t="s">
        <v>1</v>
      </c>
      <c r="N46" s="128" t="s">
        <v>2</v>
      </c>
      <c r="O46" s="128" t="s">
        <v>2</v>
      </c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</row>
    <row r="47" spans="1:55" s="4" customFormat="1" ht="76.5" customHeight="1" x14ac:dyDescent="0.2">
      <c r="A47" s="130" t="s">
        <v>12</v>
      </c>
      <c r="B47" s="144" t="s">
        <v>151</v>
      </c>
      <c r="C47" s="144"/>
      <c r="D47" s="57" t="s">
        <v>390</v>
      </c>
      <c r="E47" s="58" t="s">
        <v>325</v>
      </c>
      <c r="F47" s="124">
        <v>43831</v>
      </c>
      <c r="G47" s="124">
        <v>44196</v>
      </c>
      <c r="H47" s="128" t="s">
        <v>4</v>
      </c>
      <c r="I47" s="85">
        <v>2786.7166400000001</v>
      </c>
      <c r="J47" s="41" t="s">
        <v>1</v>
      </c>
      <c r="K47" s="41" t="s">
        <v>1</v>
      </c>
      <c r="L47" s="41" t="s">
        <v>1</v>
      </c>
      <c r="M47" s="41" t="s">
        <v>1</v>
      </c>
      <c r="N47" s="128" t="s">
        <v>2</v>
      </c>
      <c r="O47" s="128" t="s">
        <v>2</v>
      </c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</row>
    <row r="48" spans="1:55" ht="81.75" customHeight="1" x14ac:dyDescent="0.2">
      <c r="A48" s="130" t="s">
        <v>203</v>
      </c>
      <c r="B48" s="144" t="s">
        <v>152</v>
      </c>
      <c r="C48" s="144"/>
      <c r="D48" s="57" t="s">
        <v>390</v>
      </c>
      <c r="E48" s="58" t="s">
        <v>325</v>
      </c>
      <c r="F48" s="124">
        <v>43831</v>
      </c>
      <c r="G48" s="124">
        <v>44196</v>
      </c>
      <c r="H48" s="128" t="s">
        <v>4</v>
      </c>
      <c r="I48" s="85">
        <v>7110.4472999999998</v>
      </c>
      <c r="J48" s="41" t="s">
        <v>1</v>
      </c>
      <c r="K48" s="41" t="s">
        <v>1</v>
      </c>
      <c r="L48" s="41" t="s">
        <v>1</v>
      </c>
      <c r="M48" s="41" t="s">
        <v>1</v>
      </c>
      <c r="N48" s="128" t="s">
        <v>2</v>
      </c>
      <c r="O48" s="128" t="s">
        <v>2</v>
      </c>
    </row>
    <row r="49" spans="1:46" ht="87" customHeight="1" x14ac:dyDescent="0.2">
      <c r="A49" s="130" t="s">
        <v>232</v>
      </c>
      <c r="B49" s="71" t="s">
        <v>236</v>
      </c>
      <c r="C49" s="69" t="s">
        <v>1</v>
      </c>
      <c r="D49" s="71" t="s">
        <v>394</v>
      </c>
      <c r="E49" s="66" t="s">
        <v>325</v>
      </c>
      <c r="F49" s="40" t="s">
        <v>2</v>
      </c>
      <c r="G49" s="70">
        <v>43921</v>
      </c>
      <c r="H49" s="69" t="s">
        <v>2</v>
      </c>
      <c r="I49" s="69" t="s">
        <v>2</v>
      </c>
      <c r="J49" s="40" t="s">
        <v>1</v>
      </c>
      <c r="K49" s="40"/>
      <c r="L49" s="40"/>
      <c r="M49" s="40"/>
      <c r="N49" s="40" t="s">
        <v>2</v>
      </c>
      <c r="O49" s="40" t="s">
        <v>2</v>
      </c>
    </row>
    <row r="50" spans="1:46" ht="102.75" customHeight="1" x14ac:dyDescent="0.2">
      <c r="A50" s="130" t="s">
        <v>233</v>
      </c>
      <c r="B50" s="71" t="s">
        <v>401</v>
      </c>
      <c r="C50" s="39"/>
      <c r="D50" s="71" t="s">
        <v>390</v>
      </c>
      <c r="E50" s="66" t="s">
        <v>325</v>
      </c>
      <c r="F50" s="40" t="s">
        <v>2</v>
      </c>
      <c r="G50" s="70">
        <v>44104</v>
      </c>
      <c r="H50" s="69" t="s">
        <v>2</v>
      </c>
      <c r="I50" s="69" t="s">
        <v>2</v>
      </c>
      <c r="J50" s="40"/>
      <c r="K50" s="40"/>
      <c r="L50" s="40" t="s">
        <v>1</v>
      </c>
      <c r="M50" s="40"/>
      <c r="N50" s="40" t="s">
        <v>2</v>
      </c>
      <c r="O50" s="40" t="s">
        <v>2</v>
      </c>
    </row>
    <row r="51" spans="1:46" ht="78.75" customHeight="1" x14ac:dyDescent="0.2">
      <c r="A51" s="130" t="s">
        <v>234</v>
      </c>
      <c r="B51" s="109" t="s">
        <v>402</v>
      </c>
      <c r="C51" s="110"/>
      <c r="D51" s="71" t="s">
        <v>390</v>
      </c>
      <c r="E51" s="66" t="s">
        <v>325</v>
      </c>
      <c r="F51" s="69" t="s">
        <v>2</v>
      </c>
      <c r="G51" s="111">
        <v>44012</v>
      </c>
      <c r="H51" s="69" t="s">
        <v>2</v>
      </c>
      <c r="I51" s="69" t="s">
        <v>2</v>
      </c>
      <c r="J51" s="40"/>
      <c r="K51" s="40" t="s">
        <v>1</v>
      </c>
      <c r="L51" s="40"/>
      <c r="M51" s="40"/>
      <c r="N51" s="40" t="s">
        <v>2</v>
      </c>
      <c r="O51" s="40" t="s">
        <v>2</v>
      </c>
    </row>
    <row r="52" spans="1:46" ht="72.75" customHeight="1" x14ac:dyDescent="0.2">
      <c r="A52" s="130" t="s">
        <v>235</v>
      </c>
      <c r="B52" s="71" t="s">
        <v>403</v>
      </c>
      <c r="C52" s="39"/>
      <c r="D52" s="71" t="s">
        <v>390</v>
      </c>
      <c r="E52" s="66" t="s">
        <v>325</v>
      </c>
      <c r="F52" s="40" t="s">
        <v>2</v>
      </c>
      <c r="G52" s="70">
        <v>44165</v>
      </c>
      <c r="H52" s="69" t="s">
        <v>2</v>
      </c>
      <c r="I52" s="69" t="s">
        <v>2</v>
      </c>
      <c r="J52" s="40"/>
      <c r="K52" s="40"/>
      <c r="L52" s="40"/>
      <c r="M52" s="40" t="s">
        <v>1</v>
      </c>
      <c r="N52" s="40" t="s">
        <v>2</v>
      </c>
      <c r="O52" s="40" t="s">
        <v>2</v>
      </c>
    </row>
    <row r="53" spans="1:46" s="32" customFormat="1" ht="107.25" customHeight="1" x14ac:dyDescent="0.2">
      <c r="A53" s="209" t="s">
        <v>39</v>
      </c>
      <c r="B53" s="230" t="s">
        <v>111</v>
      </c>
      <c r="C53" s="179"/>
      <c r="D53" s="184" t="s">
        <v>391</v>
      </c>
      <c r="E53" s="184" t="s">
        <v>88</v>
      </c>
      <c r="F53" s="193">
        <v>43831</v>
      </c>
      <c r="G53" s="193">
        <v>44196</v>
      </c>
      <c r="H53" s="179" t="s">
        <v>4</v>
      </c>
      <c r="I53" s="235">
        <f>SUM(I55:I59)</f>
        <v>14029.669100000001</v>
      </c>
      <c r="J53" s="188" t="s">
        <v>1</v>
      </c>
      <c r="K53" s="188" t="s">
        <v>1</v>
      </c>
      <c r="L53" s="188" t="s">
        <v>1</v>
      </c>
      <c r="M53" s="188" t="s">
        <v>1</v>
      </c>
      <c r="N53" s="63" t="s">
        <v>337</v>
      </c>
      <c r="O53" s="140">
        <v>90</v>
      </c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</row>
    <row r="54" spans="1:46" s="32" customFormat="1" ht="204.75" x14ac:dyDescent="0.2">
      <c r="A54" s="210"/>
      <c r="B54" s="231"/>
      <c r="C54" s="180"/>
      <c r="D54" s="185"/>
      <c r="E54" s="185"/>
      <c r="F54" s="194"/>
      <c r="G54" s="194"/>
      <c r="H54" s="180"/>
      <c r="I54" s="236"/>
      <c r="J54" s="199"/>
      <c r="K54" s="199"/>
      <c r="L54" s="199"/>
      <c r="M54" s="199"/>
      <c r="N54" s="63" t="s">
        <v>404</v>
      </c>
      <c r="O54" s="140">
        <v>268</v>
      </c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</row>
    <row r="55" spans="1:46" s="32" customFormat="1" ht="76.5" customHeight="1" x14ac:dyDescent="0.2">
      <c r="A55" s="118" t="s">
        <v>13</v>
      </c>
      <c r="B55" s="129" t="s">
        <v>153</v>
      </c>
      <c r="C55" s="79"/>
      <c r="D55" s="57" t="s">
        <v>391</v>
      </c>
      <c r="E55" s="129" t="s">
        <v>88</v>
      </c>
      <c r="F55" s="126">
        <v>43831</v>
      </c>
      <c r="G55" s="126">
        <v>44196</v>
      </c>
      <c r="H55" s="41" t="s">
        <v>4</v>
      </c>
      <c r="I55" s="87">
        <v>2335.788</v>
      </c>
      <c r="J55" s="41" t="s">
        <v>1</v>
      </c>
      <c r="K55" s="41" t="s">
        <v>1</v>
      </c>
      <c r="L55" s="41" t="s">
        <v>1</v>
      </c>
      <c r="M55" s="41" t="s">
        <v>1</v>
      </c>
      <c r="N55" s="128" t="s">
        <v>2</v>
      </c>
      <c r="O55" s="128" t="s">
        <v>2</v>
      </c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</row>
    <row r="56" spans="1:46" s="32" customFormat="1" ht="78.75" customHeight="1" x14ac:dyDescent="0.2">
      <c r="A56" s="130" t="s">
        <v>14</v>
      </c>
      <c r="B56" s="129" t="s">
        <v>154</v>
      </c>
      <c r="C56" s="79"/>
      <c r="D56" s="57" t="s">
        <v>391</v>
      </c>
      <c r="E56" s="129" t="s">
        <v>88</v>
      </c>
      <c r="F56" s="126">
        <v>43831</v>
      </c>
      <c r="G56" s="126">
        <v>44196</v>
      </c>
      <c r="H56" s="41" t="s">
        <v>4</v>
      </c>
      <c r="I56" s="87">
        <v>5634.0144</v>
      </c>
      <c r="J56" s="41" t="s">
        <v>1</v>
      </c>
      <c r="K56" s="41" t="s">
        <v>1</v>
      </c>
      <c r="L56" s="41" t="s">
        <v>1</v>
      </c>
      <c r="M56" s="41" t="s">
        <v>1</v>
      </c>
      <c r="N56" s="128" t="s">
        <v>2</v>
      </c>
      <c r="O56" s="128" t="s">
        <v>2</v>
      </c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</row>
    <row r="57" spans="1:46" s="32" customFormat="1" ht="86.25" customHeight="1" x14ac:dyDescent="0.2">
      <c r="A57" s="130" t="s">
        <v>89</v>
      </c>
      <c r="B57" s="129" t="s">
        <v>155</v>
      </c>
      <c r="C57" s="79"/>
      <c r="D57" s="57" t="s">
        <v>391</v>
      </c>
      <c r="E57" s="129" t="s">
        <v>88</v>
      </c>
      <c r="F57" s="126">
        <v>43831</v>
      </c>
      <c r="G57" s="126">
        <v>44196</v>
      </c>
      <c r="H57" s="41" t="s">
        <v>4</v>
      </c>
      <c r="I57" s="87">
        <v>774.16920000000005</v>
      </c>
      <c r="J57" s="41" t="s">
        <v>1</v>
      </c>
      <c r="K57" s="41" t="s">
        <v>1</v>
      </c>
      <c r="L57" s="41" t="s">
        <v>1</v>
      </c>
      <c r="M57" s="41" t="s">
        <v>1</v>
      </c>
      <c r="N57" s="128" t="s">
        <v>2</v>
      </c>
      <c r="O57" s="128" t="s">
        <v>2</v>
      </c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</row>
    <row r="58" spans="1:46" s="32" customFormat="1" ht="120.75" customHeight="1" x14ac:dyDescent="0.2">
      <c r="A58" s="130" t="s">
        <v>204</v>
      </c>
      <c r="B58" s="129" t="s">
        <v>156</v>
      </c>
      <c r="C58" s="79"/>
      <c r="D58" s="57" t="s">
        <v>391</v>
      </c>
      <c r="E58" s="129" t="s">
        <v>88</v>
      </c>
      <c r="F58" s="126">
        <v>43831</v>
      </c>
      <c r="G58" s="126">
        <v>44196</v>
      </c>
      <c r="H58" s="41" t="s">
        <v>4</v>
      </c>
      <c r="I58" s="87">
        <v>1264.0799</v>
      </c>
      <c r="J58" s="41" t="s">
        <v>1</v>
      </c>
      <c r="K58" s="41" t="s">
        <v>1</v>
      </c>
      <c r="L58" s="41" t="s">
        <v>1</v>
      </c>
      <c r="M58" s="41" t="s">
        <v>1</v>
      </c>
      <c r="N58" s="128" t="s">
        <v>2</v>
      </c>
      <c r="O58" s="128" t="s">
        <v>2</v>
      </c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</row>
    <row r="59" spans="1:46" s="32" customFormat="1" ht="73.5" customHeight="1" x14ac:dyDescent="0.2">
      <c r="A59" s="130" t="s">
        <v>205</v>
      </c>
      <c r="B59" s="129" t="s">
        <v>157</v>
      </c>
      <c r="C59" s="79"/>
      <c r="D59" s="57" t="s">
        <v>391</v>
      </c>
      <c r="E59" s="129" t="s">
        <v>88</v>
      </c>
      <c r="F59" s="36">
        <v>43831</v>
      </c>
      <c r="G59" s="36">
        <v>44196</v>
      </c>
      <c r="H59" s="41" t="s">
        <v>4</v>
      </c>
      <c r="I59" s="87">
        <v>4021.6176</v>
      </c>
      <c r="J59" s="121" t="s">
        <v>1</v>
      </c>
      <c r="K59" s="121" t="s">
        <v>1</v>
      </c>
      <c r="L59" s="121" t="s">
        <v>1</v>
      </c>
      <c r="M59" s="41" t="s">
        <v>1</v>
      </c>
      <c r="N59" s="128" t="s">
        <v>2</v>
      </c>
      <c r="O59" s="128" t="s">
        <v>2</v>
      </c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</row>
    <row r="60" spans="1:46" s="32" customFormat="1" ht="79.5" customHeight="1" x14ac:dyDescent="0.2">
      <c r="A60" s="130" t="s">
        <v>237</v>
      </c>
      <c r="B60" s="66" t="s">
        <v>307</v>
      </c>
      <c r="C60" s="66"/>
      <c r="D60" s="71" t="s">
        <v>390</v>
      </c>
      <c r="E60" s="66" t="s">
        <v>84</v>
      </c>
      <c r="F60" s="40" t="s">
        <v>2</v>
      </c>
      <c r="G60" s="70">
        <v>44012</v>
      </c>
      <c r="H60" s="69" t="s">
        <v>2</v>
      </c>
      <c r="I60" s="69" t="s">
        <v>2</v>
      </c>
      <c r="J60" s="40"/>
      <c r="K60" s="40" t="s">
        <v>1</v>
      </c>
      <c r="L60" s="40"/>
      <c r="M60" s="69"/>
      <c r="N60" s="40" t="s">
        <v>2</v>
      </c>
      <c r="O60" s="40" t="s">
        <v>2</v>
      </c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</row>
    <row r="61" spans="1:46" s="32" customFormat="1" ht="81" customHeight="1" x14ac:dyDescent="0.2">
      <c r="A61" s="130" t="s">
        <v>238</v>
      </c>
      <c r="B61" s="66" t="s">
        <v>405</v>
      </c>
      <c r="C61" s="66"/>
      <c r="D61" s="71" t="s">
        <v>390</v>
      </c>
      <c r="E61" s="66" t="s">
        <v>84</v>
      </c>
      <c r="F61" s="40" t="s">
        <v>2</v>
      </c>
      <c r="G61" s="70">
        <v>44043</v>
      </c>
      <c r="H61" s="69" t="s">
        <v>2</v>
      </c>
      <c r="I61" s="69" t="s">
        <v>2</v>
      </c>
      <c r="J61" s="40"/>
      <c r="K61" s="40"/>
      <c r="L61" s="40" t="s">
        <v>1</v>
      </c>
      <c r="M61" s="40"/>
      <c r="N61" s="40" t="s">
        <v>2</v>
      </c>
      <c r="O61" s="40" t="s">
        <v>2</v>
      </c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</row>
    <row r="62" spans="1:46" s="32" customFormat="1" ht="102" customHeight="1" x14ac:dyDescent="0.2">
      <c r="A62" s="130" t="s">
        <v>239</v>
      </c>
      <c r="B62" s="66" t="s">
        <v>406</v>
      </c>
      <c r="C62" s="66"/>
      <c r="D62" s="71" t="s">
        <v>390</v>
      </c>
      <c r="E62" s="66" t="s">
        <v>84</v>
      </c>
      <c r="F62" s="40" t="s">
        <v>2</v>
      </c>
      <c r="G62" s="70">
        <v>44105</v>
      </c>
      <c r="H62" s="69" t="s">
        <v>2</v>
      </c>
      <c r="I62" s="69" t="s">
        <v>2</v>
      </c>
      <c r="J62" s="40"/>
      <c r="K62" s="40"/>
      <c r="L62" s="69"/>
      <c r="M62" s="40" t="s">
        <v>1</v>
      </c>
      <c r="N62" s="40" t="s">
        <v>2</v>
      </c>
      <c r="O62" s="40" t="s">
        <v>2</v>
      </c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</row>
    <row r="63" spans="1:46" s="32" customFormat="1" ht="106.5" customHeight="1" x14ac:dyDescent="0.2">
      <c r="A63" s="205" t="s">
        <v>40</v>
      </c>
      <c r="B63" s="230" t="s">
        <v>134</v>
      </c>
      <c r="C63" s="213"/>
      <c r="D63" s="186" t="s">
        <v>391</v>
      </c>
      <c r="E63" s="186" t="s">
        <v>84</v>
      </c>
      <c r="F63" s="181">
        <v>43831</v>
      </c>
      <c r="G63" s="181">
        <v>44196</v>
      </c>
      <c r="H63" s="237" t="s">
        <v>4</v>
      </c>
      <c r="I63" s="170">
        <f>SUM(I65:I67)</f>
        <v>25756.050170000002</v>
      </c>
      <c r="J63" s="172" t="s">
        <v>1</v>
      </c>
      <c r="K63" s="172" t="s">
        <v>1</v>
      </c>
      <c r="L63" s="172" t="s">
        <v>1</v>
      </c>
      <c r="M63" s="172" t="s">
        <v>1</v>
      </c>
      <c r="N63" s="63" t="s">
        <v>337</v>
      </c>
      <c r="O63" s="140">
        <v>90</v>
      </c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</row>
    <row r="64" spans="1:46" s="32" customFormat="1" ht="261.75" customHeight="1" x14ac:dyDescent="0.2">
      <c r="A64" s="211"/>
      <c r="B64" s="232"/>
      <c r="C64" s="214"/>
      <c r="D64" s="190"/>
      <c r="E64" s="187"/>
      <c r="F64" s="182"/>
      <c r="G64" s="182"/>
      <c r="H64" s="238"/>
      <c r="I64" s="171"/>
      <c r="J64" s="173"/>
      <c r="K64" s="173"/>
      <c r="L64" s="173"/>
      <c r="M64" s="173"/>
      <c r="N64" s="63" t="s">
        <v>340</v>
      </c>
      <c r="O64" s="104">
        <v>50</v>
      </c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</row>
    <row r="65" spans="1:46" s="32" customFormat="1" ht="81.75" customHeight="1" x14ac:dyDescent="0.2">
      <c r="A65" s="118" t="s">
        <v>41</v>
      </c>
      <c r="B65" s="129" t="s">
        <v>158</v>
      </c>
      <c r="C65" s="100"/>
      <c r="D65" s="58" t="s">
        <v>390</v>
      </c>
      <c r="E65" s="58" t="s">
        <v>84</v>
      </c>
      <c r="F65" s="124">
        <v>43831</v>
      </c>
      <c r="G65" s="124">
        <v>44196</v>
      </c>
      <c r="H65" s="128" t="s">
        <v>4</v>
      </c>
      <c r="I65" s="87">
        <v>6761.0287699999999</v>
      </c>
      <c r="J65" s="128" t="s">
        <v>1</v>
      </c>
      <c r="K65" s="128" t="s">
        <v>1</v>
      </c>
      <c r="L65" s="128" t="s">
        <v>1</v>
      </c>
      <c r="M65" s="128" t="s">
        <v>1</v>
      </c>
      <c r="N65" s="128" t="s">
        <v>2</v>
      </c>
      <c r="O65" s="128" t="s">
        <v>2</v>
      </c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</row>
    <row r="66" spans="1:46" s="32" customFormat="1" ht="120" customHeight="1" x14ac:dyDescent="0.2">
      <c r="A66" s="130" t="s">
        <v>58</v>
      </c>
      <c r="B66" s="129" t="s">
        <v>159</v>
      </c>
      <c r="C66" s="100"/>
      <c r="D66" s="58" t="s">
        <v>390</v>
      </c>
      <c r="E66" s="57" t="s">
        <v>84</v>
      </c>
      <c r="F66" s="124">
        <v>43831</v>
      </c>
      <c r="G66" s="124">
        <v>44196</v>
      </c>
      <c r="H66" s="155" t="s">
        <v>3</v>
      </c>
      <c r="I66" s="155">
        <v>0</v>
      </c>
      <c r="J66" s="41" t="s">
        <v>1</v>
      </c>
      <c r="K66" s="41" t="s">
        <v>1</v>
      </c>
      <c r="L66" s="41" t="s">
        <v>1</v>
      </c>
      <c r="M66" s="41" t="s">
        <v>1</v>
      </c>
      <c r="N66" s="128" t="s">
        <v>2</v>
      </c>
      <c r="O66" s="128" t="s">
        <v>2</v>
      </c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</row>
    <row r="67" spans="1:46" s="32" customFormat="1" ht="87" customHeight="1" x14ac:dyDescent="0.2">
      <c r="A67" s="130" t="s">
        <v>421</v>
      </c>
      <c r="B67" s="129" t="s">
        <v>422</v>
      </c>
      <c r="C67" s="100"/>
      <c r="D67" s="58" t="s">
        <v>390</v>
      </c>
      <c r="E67" s="57" t="s">
        <v>85</v>
      </c>
      <c r="F67" s="124">
        <v>43993</v>
      </c>
      <c r="G67" s="124">
        <v>44196</v>
      </c>
      <c r="H67" s="155" t="s">
        <v>4</v>
      </c>
      <c r="I67" s="155">
        <v>18995.021400000001</v>
      </c>
      <c r="J67" s="121"/>
      <c r="K67" s="41" t="s">
        <v>1</v>
      </c>
      <c r="L67" s="41" t="s">
        <v>1</v>
      </c>
      <c r="M67" s="41" t="s">
        <v>1</v>
      </c>
      <c r="N67" s="128" t="s">
        <v>2</v>
      </c>
      <c r="O67" s="128" t="s">
        <v>2</v>
      </c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</row>
    <row r="68" spans="1:46" s="32" customFormat="1" ht="95.25" customHeight="1" x14ac:dyDescent="0.2">
      <c r="A68" s="130" t="s">
        <v>240</v>
      </c>
      <c r="B68" s="66" t="s">
        <v>242</v>
      </c>
      <c r="C68" s="66"/>
      <c r="D68" s="71" t="s">
        <v>394</v>
      </c>
      <c r="E68" s="66" t="s">
        <v>84</v>
      </c>
      <c r="F68" s="40" t="s">
        <v>2</v>
      </c>
      <c r="G68" s="70">
        <v>43921</v>
      </c>
      <c r="H68" s="69" t="s">
        <v>2</v>
      </c>
      <c r="I68" s="69" t="s">
        <v>2</v>
      </c>
      <c r="J68" s="40" t="s">
        <v>1</v>
      </c>
      <c r="K68" s="40"/>
      <c r="L68" s="69"/>
      <c r="M68" s="69"/>
      <c r="N68" s="40" t="s">
        <v>2</v>
      </c>
      <c r="O68" s="40" t="s">
        <v>2</v>
      </c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</row>
    <row r="69" spans="1:46" s="32" customFormat="1" ht="105" customHeight="1" x14ac:dyDescent="0.2">
      <c r="A69" s="130" t="s">
        <v>241</v>
      </c>
      <c r="B69" s="66" t="s">
        <v>243</v>
      </c>
      <c r="C69" s="69" t="s">
        <v>1</v>
      </c>
      <c r="D69" s="71" t="s">
        <v>390</v>
      </c>
      <c r="E69" s="66" t="s">
        <v>84</v>
      </c>
      <c r="F69" s="40" t="s">
        <v>2</v>
      </c>
      <c r="G69" s="70">
        <v>44105</v>
      </c>
      <c r="H69" s="69" t="s">
        <v>2</v>
      </c>
      <c r="I69" s="69" t="s">
        <v>2</v>
      </c>
      <c r="J69" s="40"/>
      <c r="K69" s="40"/>
      <c r="L69" s="40"/>
      <c r="M69" s="40" t="s">
        <v>1</v>
      </c>
      <c r="N69" s="40" t="s">
        <v>2</v>
      </c>
      <c r="O69" s="40" t="s">
        <v>2</v>
      </c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</row>
    <row r="70" spans="1:46" s="32" customFormat="1" ht="105" customHeight="1" x14ac:dyDescent="0.2">
      <c r="A70" s="130" t="s">
        <v>423</v>
      </c>
      <c r="B70" s="66" t="s">
        <v>425</v>
      </c>
      <c r="C70" s="69"/>
      <c r="D70" s="71" t="s">
        <v>390</v>
      </c>
      <c r="E70" s="66" t="s">
        <v>85</v>
      </c>
      <c r="F70" s="40" t="s">
        <v>2</v>
      </c>
      <c r="G70" s="70">
        <v>44104</v>
      </c>
      <c r="H70" s="69" t="s">
        <v>2</v>
      </c>
      <c r="I70" s="69" t="s">
        <v>2</v>
      </c>
      <c r="J70" s="40"/>
      <c r="K70" s="40"/>
      <c r="L70" s="40" t="s">
        <v>1</v>
      </c>
      <c r="M70" s="40"/>
      <c r="N70" s="40" t="s">
        <v>2</v>
      </c>
      <c r="O70" s="40" t="s">
        <v>2</v>
      </c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</row>
    <row r="71" spans="1:46" s="32" customFormat="1" ht="87.75" customHeight="1" x14ac:dyDescent="0.2">
      <c r="A71" s="205" t="s">
        <v>15</v>
      </c>
      <c r="B71" s="207" t="s">
        <v>112</v>
      </c>
      <c r="C71" s="213"/>
      <c r="D71" s="186" t="s">
        <v>391</v>
      </c>
      <c r="E71" s="186" t="s">
        <v>325</v>
      </c>
      <c r="F71" s="181">
        <v>43831</v>
      </c>
      <c r="G71" s="181">
        <v>44196</v>
      </c>
      <c r="H71" s="117" t="s">
        <v>4</v>
      </c>
      <c r="I71" s="149">
        <f>I74+I75</f>
        <v>9715.6450999999997</v>
      </c>
      <c r="J71" s="172" t="s">
        <v>1</v>
      </c>
      <c r="K71" s="172" t="s">
        <v>1</v>
      </c>
      <c r="L71" s="172" t="s">
        <v>1</v>
      </c>
      <c r="M71" s="172" t="s">
        <v>1</v>
      </c>
      <c r="N71" s="138" t="s">
        <v>343</v>
      </c>
      <c r="O71" s="104">
        <v>15</v>
      </c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</row>
    <row r="72" spans="1:46" s="32" customFormat="1" ht="56.25" customHeight="1" x14ac:dyDescent="0.2">
      <c r="A72" s="211"/>
      <c r="B72" s="212"/>
      <c r="C72" s="214"/>
      <c r="D72" s="190"/>
      <c r="E72" s="190"/>
      <c r="F72" s="182"/>
      <c r="G72" s="182"/>
      <c r="H72" s="195" t="s">
        <v>320</v>
      </c>
      <c r="I72" s="170">
        <f>I76</f>
        <v>6290.4</v>
      </c>
      <c r="J72" s="173"/>
      <c r="K72" s="173"/>
      <c r="L72" s="173"/>
      <c r="M72" s="173"/>
      <c r="N72" s="101" t="s">
        <v>407</v>
      </c>
      <c r="O72" s="104">
        <v>37</v>
      </c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</row>
    <row r="73" spans="1:46" s="32" customFormat="1" ht="86.25" customHeight="1" x14ac:dyDescent="0.2">
      <c r="A73" s="206"/>
      <c r="B73" s="208"/>
      <c r="C73" s="229"/>
      <c r="D73" s="187"/>
      <c r="E73" s="187"/>
      <c r="F73" s="183"/>
      <c r="G73" s="183"/>
      <c r="H73" s="196"/>
      <c r="I73" s="175"/>
      <c r="J73" s="174"/>
      <c r="K73" s="174"/>
      <c r="L73" s="174"/>
      <c r="M73" s="174"/>
      <c r="N73" s="101" t="s">
        <v>341</v>
      </c>
      <c r="O73" s="104">
        <v>1</v>
      </c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</row>
    <row r="74" spans="1:46" s="32" customFormat="1" ht="164.25" customHeight="1" x14ac:dyDescent="0.2">
      <c r="A74" s="130" t="s">
        <v>16</v>
      </c>
      <c r="B74" s="57" t="s">
        <v>160</v>
      </c>
      <c r="C74" s="57"/>
      <c r="D74" s="57" t="s">
        <v>391</v>
      </c>
      <c r="E74" s="57" t="s">
        <v>85</v>
      </c>
      <c r="F74" s="126">
        <v>43831</v>
      </c>
      <c r="G74" s="126">
        <v>44196</v>
      </c>
      <c r="H74" s="41" t="s">
        <v>4</v>
      </c>
      <c r="I74" s="85">
        <v>9384.5710999999992</v>
      </c>
      <c r="J74" s="41" t="s">
        <v>1</v>
      </c>
      <c r="K74" s="41" t="s">
        <v>1</v>
      </c>
      <c r="L74" s="41" t="s">
        <v>1</v>
      </c>
      <c r="M74" s="41" t="s">
        <v>1</v>
      </c>
      <c r="N74" s="41" t="s">
        <v>2</v>
      </c>
      <c r="O74" s="41" t="s">
        <v>2</v>
      </c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</row>
    <row r="75" spans="1:46" s="32" customFormat="1" ht="54" customHeight="1" x14ac:dyDescent="0.2">
      <c r="A75" s="226" t="s">
        <v>17</v>
      </c>
      <c r="B75" s="184" t="s">
        <v>321</v>
      </c>
      <c r="C75" s="179"/>
      <c r="D75" s="184" t="s">
        <v>391</v>
      </c>
      <c r="E75" s="184" t="s">
        <v>85</v>
      </c>
      <c r="F75" s="193">
        <v>43831</v>
      </c>
      <c r="G75" s="193">
        <v>44196</v>
      </c>
      <c r="H75" s="41" t="s">
        <v>4</v>
      </c>
      <c r="I75" s="85">
        <v>331.07400000000001</v>
      </c>
      <c r="J75" s="179" t="s">
        <v>1</v>
      </c>
      <c r="K75" s="179" t="s">
        <v>1</v>
      </c>
      <c r="L75" s="179" t="s">
        <v>1</v>
      </c>
      <c r="M75" s="179" t="s">
        <v>1</v>
      </c>
      <c r="N75" s="179" t="s">
        <v>2</v>
      </c>
      <c r="O75" s="179" t="s">
        <v>2</v>
      </c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</row>
    <row r="76" spans="1:46" s="32" customFormat="1" ht="66.75" customHeight="1" x14ac:dyDescent="0.2">
      <c r="A76" s="227"/>
      <c r="B76" s="185"/>
      <c r="C76" s="180"/>
      <c r="D76" s="185"/>
      <c r="E76" s="185"/>
      <c r="F76" s="194"/>
      <c r="G76" s="194"/>
      <c r="H76" s="41" t="s">
        <v>320</v>
      </c>
      <c r="I76" s="85">
        <v>6290.4</v>
      </c>
      <c r="J76" s="180"/>
      <c r="K76" s="180"/>
      <c r="L76" s="180"/>
      <c r="M76" s="180"/>
      <c r="N76" s="180"/>
      <c r="O76" s="180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</row>
    <row r="77" spans="1:46" s="4" customFormat="1" ht="80.25" customHeight="1" x14ac:dyDescent="0.2">
      <c r="A77" s="55" t="s">
        <v>323</v>
      </c>
      <c r="B77" s="56" t="s">
        <v>322</v>
      </c>
      <c r="C77" s="56"/>
      <c r="D77" s="57" t="s">
        <v>391</v>
      </c>
      <c r="E77" s="58" t="s">
        <v>325</v>
      </c>
      <c r="F77" s="36">
        <v>43831</v>
      </c>
      <c r="G77" s="36">
        <v>44196</v>
      </c>
      <c r="H77" s="41" t="s">
        <v>3</v>
      </c>
      <c r="I77" s="13">
        <v>0</v>
      </c>
      <c r="J77" s="41" t="s">
        <v>1</v>
      </c>
      <c r="K77" s="41" t="s">
        <v>1</v>
      </c>
      <c r="L77" s="41" t="s">
        <v>1</v>
      </c>
      <c r="M77" s="41" t="s">
        <v>1</v>
      </c>
      <c r="N77" s="128" t="s">
        <v>2</v>
      </c>
      <c r="O77" s="128" t="s">
        <v>2</v>
      </c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</row>
    <row r="78" spans="1:46" ht="182.25" customHeight="1" x14ac:dyDescent="0.2">
      <c r="A78" s="132" t="s">
        <v>244</v>
      </c>
      <c r="B78" s="52" t="s">
        <v>246</v>
      </c>
      <c r="C78" s="53"/>
      <c r="D78" s="71" t="s">
        <v>390</v>
      </c>
      <c r="E78" s="52" t="s">
        <v>85</v>
      </c>
      <c r="F78" s="54" t="s">
        <v>2</v>
      </c>
      <c r="G78" s="70">
        <v>44074</v>
      </c>
      <c r="H78" s="54" t="s">
        <v>2</v>
      </c>
      <c r="I78" s="54" t="s">
        <v>2</v>
      </c>
      <c r="J78" s="54"/>
      <c r="K78" s="40"/>
      <c r="L78" s="40" t="s">
        <v>1</v>
      </c>
      <c r="M78" s="54"/>
      <c r="N78" s="54" t="s">
        <v>2</v>
      </c>
      <c r="O78" s="54" t="s">
        <v>2</v>
      </c>
    </row>
    <row r="79" spans="1:46" ht="102" customHeight="1" x14ac:dyDescent="0.2">
      <c r="A79" s="132" t="s">
        <v>245</v>
      </c>
      <c r="B79" s="52" t="s">
        <v>408</v>
      </c>
      <c r="C79" s="69"/>
      <c r="D79" s="71" t="s">
        <v>390</v>
      </c>
      <c r="E79" s="52" t="s">
        <v>85</v>
      </c>
      <c r="F79" s="54" t="s">
        <v>2</v>
      </c>
      <c r="G79" s="70">
        <v>44165</v>
      </c>
      <c r="H79" s="54" t="s">
        <v>2</v>
      </c>
      <c r="I79" s="54" t="s">
        <v>2</v>
      </c>
      <c r="J79" s="54"/>
      <c r="K79" s="69"/>
      <c r="L79" s="69"/>
      <c r="M79" s="40" t="s">
        <v>1</v>
      </c>
      <c r="N79" s="54" t="s">
        <v>2</v>
      </c>
      <c r="O79" s="54" t="s">
        <v>2</v>
      </c>
    </row>
    <row r="80" spans="1:46" ht="88.5" customHeight="1" x14ac:dyDescent="0.2">
      <c r="A80" s="209" t="s">
        <v>18</v>
      </c>
      <c r="B80" s="230" t="s">
        <v>113</v>
      </c>
      <c r="C80" s="220"/>
      <c r="D80" s="184" t="s">
        <v>390</v>
      </c>
      <c r="E80" s="186" t="s">
        <v>325</v>
      </c>
      <c r="F80" s="193">
        <v>43831</v>
      </c>
      <c r="G80" s="193">
        <v>44196</v>
      </c>
      <c r="H80" s="179" t="s">
        <v>3</v>
      </c>
      <c r="I80" s="191">
        <f>SUM(I83:I83)</f>
        <v>0</v>
      </c>
      <c r="J80" s="188" t="s">
        <v>1</v>
      </c>
      <c r="K80" s="188" t="s">
        <v>1</v>
      </c>
      <c r="L80" s="188" t="s">
        <v>1</v>
      </c>
      <c r="M80" s="188" t="s">
        <v>1</v>
      </c>
      <c r="N80" s="138" t="s">
        <v>343</v>
      </c>
      <c r="O80" s="104">
        <v>15</v>
      </c>
    </row>
    <row r="81" spans="1:46" ht="102.75" customHeight="1" x14ac:dyDescent="0.2">
      <c r="A81" s="216"/>
      <c r="B81" s="232"/>
      <c r="C81" s="221"/>
      <c r="D81" s="215"/>
      <c r="E81" s="190"/>
      <c r="F81" s="233"/>
      <c r="G81" s="233"/>
      <c r="H81" s="234"/>
      <c r="I81" s="192"/>
      <c r="J81" s="189"/>
      <c r="K81" s="189"/>
      <c r="L81" s="189"/>
      <c r="M81" s="189"/>
      <c r="N81" s="138" t="s">
        <v>342</v>
      </c>
      <c r="O81" s="104">
        <v>125</v>
      </c>
    </row>
    <row r="82" spans="1:46" ht="117.75" customHeight="1" x14ac:dyDescent="0.2">
      <c r="A82" s="166"/>
      <c r="B82" s="168"/>
      <c r="C82" s="167"/>
      <c r="D82" s="161"/>
      <c r="E82" s="160"/>
      <c r="F82" s="162"/>
      <c r="G82" s="162"/>
      <c r="H82" s="163"/>
      <c r="I82" s="164"/>
      <c r="J82" s="159"/>
      <c r="K82" s="159"/>
      <c r="L82" s="159"/>
      <c r="M82" s="159"/>
      <c r="N82" s="165" t="s">
        <v>386</v>
      </c>
      <c r="O82" s="104">
        <v>0</v>
      </c>
    </row>
    <row r="83" spans="1:46" ht="85.5" customHeight="1" x14ac:dyDescent="0.2">
      <c r="A83" s="73" t="s">
        <v>19</v>
      </c>
      <c r="B83" s="57" t="s">
        <v>420</v>
      </c>
      <c r="C83" s="58"/>
      <c r="D83" s="129" t="s">
        <v>390</v>
      </c>
      <c r="E83" s="58" t="s">
        <v>325</v>
      </c>
      <c r="F83" s="36">
        <v>43831</v>
      </c>
      <c r="G83" s="36">
        <v>44196</v>
      </c>
      <c r="H83" s="41" t="s">
        <v>3</v>
      </c>
      <c r="I83" s="99">
        <v>0</v>
      </c>
      <c r="J83" s="128" t="s">
        <v>1</v>
      </c>
      <c r="K83" s="128" t="s">
        <v>1</v>
      </c>
      <c r="L83" s="128" t="s">
        <v>1</v>
      </c>
      <c r="M83" s="128" t="s">
        <v>1</v>
      </c>
      <c r="N83" s="128" t="s">
        <v>2</v>
      </c>
      <c r="O83" s="128" t="s">
        <v>2</v>
      </c>
    </row>
    <row r="84" spans="1:46" ht="106.5" customHeight="1" x14ac:dyDescent="0.2">
      <c r="A84" s="73" t="s">
        <v>20</v>
      </c>
      <c r="B84" s="144" t="s">
        <v>427</v>
      </c>
      <c r="C84" s="58"/>
      <c r="D84" s="129" t="s">
        <v>390</v>
      </c>
      <c r="E84" s="58" t="s">
        <v>325</v>
      </c>
      <c r="F84" s="36">
        <v>43831</v>
      </c>
      <c r="G84" s="127">
        <v>44196</v>
      </c>
      <c r="H84" s="122" t="s">
        <v>3</v>
      </c>
      <c r="I84" s="99">
        <v>0</v>
      </c>
      <c r="J84" s="128" t="s">
        <v>1</v>
      </c>
      <c r="K84" s="128" t="s">
        <v>1</v>
      </c>
      <c r="L84" s="128" t="s">
        <v>1</v>
      </c>
      <c r="M84" s="128" t="s">
        <v>1</v>
      </c>
      <c r="N84" s="128" t="s">
        <v>2</v>
      </c>
      <c r="O84" s="128" t="s">
        <v>2</v>
      </c>
    </row>
    <row r="85" spans="1:46" ht="91.5" customHeight="1" x14ac:dyDescent="0.2">
      <c r="A85" s="73" t="s">
        <v>247</v>
      </c>
      <c r="B85" s="66" t="s">
        <v>248</v>
      </c>
      <c r="C85" s="69" t="s">
        <v>1</v>
      </c>
      <c r="D85" s="71" t="s">
        <v>390</v>
      </c>
      <c r="E85" s="52" t="s">
        <v>325</v>
      </c>
      <c r="F85" s="54" t="s">
        <v>2</v>
      </c>
      <c r="G85" s="67">
        <v>44012</v>
      </c>
      <c r="H85" s="54" t="s">
        <v>2</v>
      </c>
      <c r="I85" s="54" t="s">
        <v>2</v>
      </c>
      <c r="J85" s="54"/>
      <c r="K85" s="69" t="s">
        <v>1</v>
      </c>
      <c r="L85" s="54"/>
      <c r="M85" s="54"/>
      <c r="N85" s="54" t="s">
        <v>2</v>
      </c>
      <c r="O85" s="54" t="s">
        <v>2</v>
      </c>
    </row>
    <row r="86" spans="1:46" ht="83.25" customHeight="1" x14ac:dyDescent="0.2">
      <c r="A86" s="205" t="s">
        <v>21</v>
      </c>
      <c r="B86" s="230" t="s">
        <v>428</v>
      </c>
      <c r="C86" s="172"/>
      <c r="D86" s="186" t="s">
        <v>391</v>
      </c>
      <c r="E86" s="186" t="s">
        <v>325</v>
      </c>
      <c r="F86" s="181">
        <v>43831</v>
      </c>
      <c r="G86" s="193">
        <v>44196</v>
      </c>
      <c r="H86" s="195" t="s">
        <v>4</v>
      </c>
      <c r="I86" s="197">
        <f>SUM(I88:I89)</f>
        <v>259351.57951000001</v>
      </c>
      <c r="J86" s="172" t="s">
        <v>1</v>
      </c>
      <c r="K86" s="172" t="s">
        <v>1</v>
      </c>
      <c r="L86" s="172" t="s">
        <v>1</v>
      </c>
      <c r="M86" s="172" t="s">
        <v>1</v>
      </c>
      <c r="N86" s="138" t="s">
        <v>343</v>
      </c>
      <c r="O86" s="103">
        <v>15</v>
      </c>
    </row>
    <row r="87" spans="1:46" ht="212.25" customHeight="1" x14ac:dyDescent="0.2">
      <c r="A87" s="206"/>
      <c r="B87" s="231"/>
      <c r="C87" s="174"/>
      <c r="D87" s="187"/>
      <c r="E87" s="187"/>
      <c r="F87" s="183"/>
      <c r="G87" s="194"/>
      <c r="H87" s="196"/>
      <c r="I87" s="198"/>
      <c r="J87" s="174"/>
      <c r="K87" s="174"/>
      <c r="L87" s="174"/>
      <c r="M87" s="174"/>
      <c r="N87" s="138" t="s">
        <v>344</v>
      </c>
      <c r="O87" s="103">
        <v>15</v>
      </c>
    </row>
    <row r="88" spans="1:46" ht="78" customHeight="1" x14ac:dyDescent="0.2">
      <c r="A88" s="55" t="s">
        <v>22</v>
      </c>
      <c r="B88" s="57" t="s">
        <v>161</v>
      </c>
      <c r="C88" s="56"/>
      <c r="D88" s="57" t="s">
        <v>390</v>
      </c>
      <c r="E88" s="57" t="s">
        <v>84</v>
      </c>
      <c r="F88" s="94">
        <v>43831</v>
      </c>
      <c r="G88" s="36">
        <v>44196</v>
      </c>
      <c r="H88" s="128" t="s">
        <v>4</v>
      </c>
      <c r="I88" s="88">
        <v>258857.57951000001</v>
      </c>
      <c r="J88" s="41" t="s">
        <v>1</v>
      </c>
      <c r="K88" s="41" t="s">
        <v>1</v>
      </c>
      <c r="L88" s="41" t="s">
        <v>1</v>
      </c>
      <c r="M88" s="41" t="s">
        <v>1</v>
      </c>
      <c r="N88" s="128" t="s">
        <v>2</v>
      </c>
      <c r="O88" s="128" t="s">
        <v>2</v>
      </c>
    </row>
    <row r="89" spans="1:46" ht="75.75" customHeight="1" x14ac:dyDescent="0.2">
      <c r="A89" s="73" t="s">
        <v>23</v>
      </c>
      <c r="B89" s="58" t="s">
        <v>162</v>
      </c>
      <c r="C89" s="58"/>
      <c r="D89" s="58" t="s">
        <v>390</v>
      </c>
      <c r="E89" s="58" t="s">
        <v>325</v>
      </c>
      <c r="F89" s="36">
        <v>43831</v>
      </c>
      <c r="G89" s="36">
        <v>44196</v>
      </c>
      <c r="H89" s="41" t="s">
        <v>4</v>
      </c>
      <c r="I89" s="89">
        <f>494</f>
        <v>494</v>
      </c>
      <c r="J89" s="128" t="s">
        <v>1</v>
      </c>
      <c r="K89" s="128" t="s">
        <v>1</v>
      </c>
      <c r="L89" s="128" t="s">
        <v>1</v>
      </c>
      <c r="M89" s="128" t="s">
        <v>1</v>
      </c>
      <c r="N89" s="128" t="s">
        <v>2</v>
      </c>
      <c r="O89" s="128" t="s">
        <v>2</v>
      </c>
    </row>
    <row r="90" spans="1:46" ht="97.5" customHeight="1" x14ac:dyDescent="0.2">
      <c r="A90" s="55" t="s">
        <v>249</v>
      </c>
      <c r="B90" s="71" t="s">
        <v>251</v>
      </c>
      <c r="C90" s="69" t="s">
        <v>1</v>
      </c>
      <c r="D90" s="71" t="s">
        <v>395</v>
      </c>
      <c r="E90" s="71" t="s">
        <v>79</v>
      </c>
      <c r="F90" s="69" t="s">
        <v>2</v>
      </c>
      <c r="G90" s="70">
        <v>43921</v>
      </c>
      <c r="H90" s="69" t="s">
        <v>2</v>
      </c>
      <c r="I90" s="69" t="s">
        <v>2</v>
      </c>
      <c r="J90" s="69" t="s">
        <v>1</v>
      </c>
      <c r="K90" s="69"/>
      <c r="L90" s="80"/>
      <c r="M90" s="69"/>
      <c r="N90" s="69" t="s">
        <v>2</v>
      </c>
      <c r="O90" s="69" t="s">
        <v>2</v>
      </c>
    </row>
    <row r="91" spans="1:46" s="32" customFormat="1" ht="105.75" customHeight="1" x14ac:dyDescent="0.2">
      <c r="A91" s="55" t="s">
        <v>250</v>
      </c>
      <c r="B91" s="71" t="s">
        <v>252</v>
      </c>
      <c r="C91" s="69" t="s">
        <v>1</v>
      </c>
      <c r="D91" s="71" t="s">
        <v>390</v>
      </c>
      <c r="E91" s="71" t="s">
        <v>79</v>
      </c>
      <c r="F91" s="69" t="s">
        <v>2</v>
      </c>
      <c r="G91" s="70">
        <v>44105</v>
      </c>
      <c r="H91" s="69" t="s">
        <v>2</v>
      </c>
      <c r="I91" s="69" t="s">
        <v>2</v>
      </c>
      <c r="J91" s="69"/>
      <c r="K91" s="69"/>
      <c r="L91" s="69"/>
      <c r="M91" s="69" t="s">
        <v>1</v>
      </c>
      <c r="N91" s="69" t="s">
        <v>2</v>
      </c>
      <c r="O91" s="69" t="s">
        <v>2</v>
      </c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</row>
    <row r="92" spans="1:46" ht="53.25" customHeight="1" x14ac:dyDescent="0.2">
      <c r="A92" s="205" t="s">
        <v>24</v>
      </c>
      <c r="B92" s="207" t="s">
        <v>114</v>
      </c>
      <c r="C92" s="213"/>
      <c r="D92" s="184" t="s">
        <v>429</v>
      </c>
      <c r="E92" s="186" t="s">
        <v>218</v>
      </c>
      <c r="F92" s="181">
        <v>43831</v>
      </c>
      <c r="G92" s="181">
        <v>44196</v>
      </c>
      <c r="H92" s="195" t="s">
        <v>4</v>
      </c>
      <c r="I92" s="197">
        <f>SUM(I95:I96)</f>
        <v>5805.0093800000004</v>
      </c>
      <c r="J92" s="172" t="s">
        <v>1</v>
      </c>
      <c r="K92" s="172" t="s">
        <v>1</v>
      </c>
      <c r="L92" s="172" t="s">
        <v>1</v>
      </c>
      <c r="M92" s="172" t="s">
        <v>1</v>
      </c>
      <c r="N92" s="138" t="s">
        <v>345</v>
      </c>
      <c r="O92" s="116">
        <v>131</v>
      </c>
    </row>
    <row r="93" spans="1:46" ht="88.5" customHeight="1" x14ac:dyDescent="0.2">
      <c r="A93" s="211"/>
      <c r="B93" s="212"/>
      <c r="C93" s="214"/>
      <c r="D93" s="215"/>
      <c r="E93" s="190"/>
      <c r="F93" s="182"/>
      <c r="G93" s="182"/>
      <c r="H93" s="200"/>
      <c r="I93" s="201"/>
      <c r="J93" s="173"/>
      <c r="K93" s="173"/>
      <c r="L93" s="173"/>
      <c r="M93" s="173"/>
      <c r="N93" s="138" t="s">
        <v>346</v>
      </c>
      <c r="O93" s="116">
        <v>2</v>
      </c>
    </row>
    <row r="94" spans="1:46" ht="119.25" customHeight="1" x14ac:dyDescent="0.2">
      <c r="A94" s="150"/>
      <c r="B94" s="151"/>
      <c r="C94" s="153"/>
      <c r="D94" s="136"/>
      <c r="E94" s="152"/>
      <c r="F94" s="125"/>
      <c r="G94" s="125"/>
      <c r="H94" s="137"/>
      <c r="I94" s="154"/>
      <c r="J94" s="123"/>
      <c r="K94" s="123"/>
      <c r="L94" s="123"/>
      <c r="M94" s="123"/>
      <c r="N94" s="138" t="s">
        <v>386</v>
      </c>
      <c r="O94" s="104">
        <v>2</v>
      </c>
    </row>
    <row r="95" spans="1:46" ht="92.25" customHeight="1" x14ac:dyDescent="0.2">
      <c r="A95" s="73" t="s">
        <v>25</v>
      </c>
      <c r="B95" s="58" t="s">
        <v>163</v>
      </c>
      <c r="C95" s="58"/>
      <c r="D95" s="58" t="s">
        <v>429</v>
      </c>
      <c r="E95" s="144" t="s">
        <v>218</v>
      </c>
      <c r="F95" s="94">
        <v>43831</v>
      </c>
      <c r="G95" s="94">
        <v>44196</v>
      </c>
      <c r="H95" s="128" t="s">
        <v>3</v>
      </c>
      <c r="I95" s="24">
        <v>0</v>
      </c>
      <c r="J95" s="128" t="s">
        <v>1</v>
      </c>
      <c r="K95" s="128" t="s">
        <v>1</v>
      </c>
      <c r="L95" s="128" t="s">
        <v>1</v>
      </c>
      <c r="M95" s="128" t="s">
        <v>1</v>
      </c>
      <c r="N95" s="128" t="s">
        <v>2</v>
      </c>
      <c r="O95" s="128" t="s">
        <v>2</v>
      </c>
    </row>
    <row r="96" spans="1:46" ht="94.5" customHeight="1" x14ac:dyDescent="0.2">
      <c r="A96" s="73" t="s">
        <v>26</v>
      </c>
      <c r="B96" s="76" t="s">
        <v>164</v>
      </c>
      <c r="C96" s="96"/>
      <c r="D96" s="58" t="s">
        <v>429</v>
      </c>
      <c r="E96" s="144" t="s">
        <v>218</v>
      </c>
      <c r="F96" s="94">
        <v>43831</v>
      </c>
      <c r="G96" s="94">
        <v>44196</v>
      </c>
      <c r="H96" s="128" t="s">
        <v>4</v>
      </c>
      <c r="I96" s="89">
        <v>5805.0093800000004</v>
      </c>
      <c r="J96" s="128" t="s">
        <v>1</v>
      </c>
      <c r="K96" s="128" t="s">
        <v>1</v>
      </c>
      <c r="L96" s="128" t="s">
        <v>1</v>
      </c>
      <c r="M96" s="128" t="s">
        <v>1</v>
      </c>
      <c r="N96" s="128" t="s">
        <v>2</v>
      </c>
      <c r="O96" s="128" t="s">
        <v>2</v>
      </c>
    </row>
    <row r="97" spans="1:46" ht="86.25" customHeight="1" x14ac:dyDescent="0.2">
      <c r="A97" s="55" t="s">
        <v>253</v>
      </c>
      <c r="B97" s="71" t="s">
        <v>254</v>
      </c>
      <c r="C97" s="69"/>
      <c r="D97" s="71" t="s">
        <v>429</v>
      </c>
      <c r="E97" s="71" t="s">
        <v>218</v>
      </c>
      <c r="F97" s="69" t="s">
        <v>2</v>
      </c>
      <c r="G97" s="67">
        <v>44104</v>
      </c>
      <c r="H97" s="69" t="s">
        <v>2</v>
      </c>
      <c r="I97" s="69" t="s">
        <v>2</v>
      </c>
      <c r="J97" s="69"/>
      <c r="K97" s="69"/>
      <c r="L97" s="69" t="s">
        <v>1</v>
      </c>
      <c r="M97" s="69"/>
      <c r="N97" s="69" t="s">
        <v>2</v>
      </c>
      <c r="O97" s="69" t="s">
        <v>2</v>
      </c>
    </row>
    <row r="98" spans="1:46" ht="90.75" customHeight="1" x14ac:dyDescent="0.2">
      <c r="A98" s="55" t="s">
        <v>326</v>
      </c>
      <c r="B98" s="71" t="s">
        <v>430</v>
      </c>
      <c r="C98" s="69"/>
      <c r="D98" s="71" t="s">
        <v>429</v>
      </c>
      <c r="E98" s="71" t="s">
        <v>218</v>
      </c>
      <c r="F98" s="69" t="s">
        <v>2</v>
      </c>
      <c r="G98" s="67">
        <v>44165</v>
      </c>
      <c r="H98" s="69" t="s">
        <v>2</v>
      </c>
      <c r="I98" s="69" t="s">
        <v>2</v>
      </c>
      <c r="J98" s="69"/>
      <c r="K98" s="69"/>
      <c r="L98" s="69"/>
      <c r="M98" s="69" t="s">
        <v>1</v>
      </c>
      <c r="N98" s="69" t="s">
        <v>2</v>
      </c>
      <c r="O98" s="69" t="s">
        <v>2</v>
      </c>
    </row>
    <row r="99" spans="1:46" s="32" customFormat="1" ht="54.75" customHeight="1" x14ac:dyDescent="0.2">
      <c r="A99" s="205" t="s">
        <v>27</v>
      </c>
      <c r="B99" s="207" t="s">
        <v>115</v>
      </c>
      <c r="C99" s="195"/>
      <c r="D99" s="186" t="s">
        <v>429</v>
      </c>
      <c r="E99" s="186" t="s">
        <v>218</v>
      </c>
      <c r="F99" s="181">
        <v>43831</v>
      </c>
      <c r="G99" s="181">
        <v>44196</v>
      </c>
      <c r="H99" s="195" t="s">
        <v>4</v>
      </c>
      <c r="I99" s="170">
        <f>SUM(I102:I103)</f>
        <v>9429.7393499999998</v>
      </c>
      <c r="J99" s="172" t="s">
        <v>1</v>
      </c>
      <c r="K99" s="172" t="s">
        <v>1</v>
      </c>
      <c r="L99" s="172" t="s">
        <v>1</v>
      </c>
      <c r="M99" s="172" t="s">
        <v>1</v>
      </c>
      <c r="N99" s="138" t="s">
        <v>345</v>
      </c>
      <c r="O99" s="116">
        <v>131</v>
      </c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</row>
    <row r="100" spans="1:46" s="32" customFormat="1" ht="71.25" customHeight="1" x14ac:dyDescent="0.2">
      <c r="A100" s="211"/>
      <c r="B100" s="212"/>
      <c r="C100" s="200"/>
      <c r="D100" s="190"/>
      <c r="E100" s="190"/>
      <c r="F100" s="182"/>
      <c r="G100" s="182"/>
      <c r="H100" s="200"/>
      <c r="I100" s="171"/>
      <c r="J100" s="173"/>
      <c r="K100" s="173"/>
      <c r="L100" s="173"/>
      <c r="M100" s="173"/>
      <c r="N100" s="138" t="s">
        <v>347</v>
      </c>
      <c r="O100" s="116">
        <v>41</v>
      </c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</row>
    <row r="101" spans="1:46" s="32" customFormat="1" ht="69.75" customHeight="1" x14ac:dyDescent="0.2">
      <c r="A101" s="206"/>
      <c r="B101" s="208"/>
      <c r="C101" s="196"/>
      <c r="D101" s="187"/>
      <c r="E101" s="187"/>
      <c r="F101" s="183"/>
      <c r="G101" s="183"/>
      <c r="H101" s="196"/>
      <c r="I101" s="175"/>
      <c r="J101" s="174"/>
      <c r="K101" s="174"/>
      <c r="L101" s="174"/>
      <c r="M101" s="174"/>
      <c r="N101" s="138" t="s">
        <v>348</v>
      </c>
      <c r="O101" s="116">
        <v>9</v>
      </c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</row>
    <row r="102" spans="1:46" s="32" customFormat="1" ht="78.75" x14ac:dyDescent="0.2">
      <c r="A102" s="73" t="s">
        <v>28</v>
      </c>
      <c r="B102" s="145" t="s">
        <v>165</v>
      </c>
      <c r="C102" s="145"/>
      <c r="D102" s="58" t="s">
        <v>429</v>
      </c>
      <c r="E102" s="58" t="s">
        <v>218</v>
      </c>
      <c r="F102" s="94">
        <v>43831</v>
      </c>
      <c r="G102" s="94">
        <v>44196</v>
      </c>
      <c r="H102" s="128" t="s">
        <v>4</v>
      </c>
      <c r="I102" s="89">
        <v>4714.8696799999998</v>
      </c>
      <c r="J102" s="128" t="s">
        <v>1</v>
      </c>
      <c r="K102" s="128" t="s">
        <v>1</v>
      </c>
      <c r="L102" s="128" t="s">
        <v>1</v>
      </c>
      <c r="M102" s="128" t="s">
        <v>1</v>
      </c>
      <c r="N102" s="128" t="s">
        <v>2</v>
      </c>
      <c r="O102" s="128" t="s">
        <v>2</v>
      </c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</row>
    <row r="103" spans="1:46" s="32" customFormat="1" ht="93" customHeight="1" x14ac:dyDescent="0.2">
      <c r="A103" s="73" t="s">
        <v>29</v>
      </c>
      <c r="B103" s="145" t="s">
        <v>166</v>
      </c>
      <c r="C103" s="145"/>
      <c r="D103" s="58" t="s">
        <v>429</v>
      </c>
      <c r="E103" s="58" t="s">
        <v>218</v>
      </c>
      <c r="F103" s="94">
        <v>43831</v>
      </c>
      <c r="G103" s="94">
        <v>44196</v>
      </c>
      <c r="H103" s="128" t="s">
        <v>4</v>
      </c>
      <c r="I103" s="89">
        <v>4714.86967</v>
      </c>
      <c r="J103" s="128" t="s">
        <v>1</v>
      </c>
      <c r="K103" s="128" t="s">
        <v>1</v>
      </c>
      <c r="L103" s="128" t="s">
        <v>1</v>
      </c>
      <c r="M103" s="128" t="s">
        <v>1</v>
      </c>
      <c r="N103" s="128" t="s">
        <v>2</v>
      </c>
      <c r="O103" s="128" t="s">
        <v>2</v>
      </c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</row>
    <row r="104" spans="1:46" s="32" customFormat="1" ht="92.25" customHeight="1" x14ac:dyDescent="0.2">
      <c r="A104" s="55" t="s">
        <v>255</v>
      </c>
      <c r="B104" s="71" t="s">
        <v>418</v>
      </c>
      <c r="C104" s="68"/>
      <c r="D104" s="71" t="s">
        <v>429</v>
      </c>
      <c r="E104" s="71" t="s">
        <v>218</v>
      </c>
      <c r="F104" s="69" t="s">
        <v>2</v>
      </c>
      <c r="G104" s="67">
        <v>44104</v>
      </c>
      <c r="H104" s="69" t="s">
        <v>2</v>
      </c>
      <c r="I104" s="69" t="s">
        <v>2</v>
      </c>
      <c r="J104" s="69"/>
      <c r="K104" s="69"/>
      <c r="L104" s="69" t="s">
        <v>1</v>
      </c>
      <c r="M104" s="69"/>
      <c r="N104" s="69" t="s">
        <v>2</v>
      </c>
      <c r="O104" s="69" t="s">
        <v>2</v>
      </c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</row>
    <row r="105" spans="1:46" s="32" customFormat="1" ht="99" customHeight="1" x14ac:dyDescent="0.2">
      <c r="A105" s="55" t="s">
        <v>327</v>
      </c>
      <c r="B105" s="71" t="s">
        <v>417</v>
      </c>
      <c r="C105" s="69"/>
      <c r="D105" s="71" t="s">
        <v>429</v>
      </c>
      <c r="E105" s="71" t="s">
        <v>218</v>
      </c>
      <c r="F105" s="69" t="s">
        <v>2</v>
      </c>
      <c r="G105" s="67">
        <v>44165</v>
      </c>
      <c r="H105" s="69" t="s">
        <v>2</v>
      </c>
      <c r="I105" s="69" t="s">
        <v>2</v>
      </c>
      <c r="J105" s="69"/>
      <c r="K105" s="69"/>
      <c r="L105" s="69"/>
      <c r="M105" s="69" t="s">
        <v>1</v>
      </c>
      <c r="N105" s="69" t="s">
        <v>2</v>
      </c>
      <c r="O105" s="112" t="s">
        <v>2</v>
      </c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</row>
    <row r="106" spans="1:46" s="32" customFormat="1" ht="22.5" customHeight="1" x14ac:dyDescent="0.2">
      <c r="A106" s="226"/>
      <c r="B106" s="207" t="s">
        <v>215</v>
      </c>
      <c r="C106" s="202" t="s">
        <v>2</v>
      </c>
      <c r="D106" s="202" t="s">
        <v>2</v>
      </c>
      <c r="E106" s="202" t="s">
        <v>2</v>
      </c>
      <c r="F106" s="202" t="s">
        <v>2</v>
      </c>
      <c r="G106" s="202" t="s">
        <v>2</v>
      </c>
      <c r="H106" s="128" t="s">
        <v>72</v>
      </c>
      <c r="I106" s="84">
        <f>I107+I108</f>
        <v>520808.39783999999</v>
      </c>
      <c r="J106" s="202" t="s">
        <v>2</v>
      </c>
      <c r="K106" s="202" t="s">
        <v>2</v>
      </c>
      <c r="L106" s="202" t="s">
        <v>2</v>
      </c>
      <c r="M106" s="202" t="s">
        <v>2</v>
      </c>
      <c r="N106" s="202" t="s">
        <v>2</v>
      </c>
      <c r="O106" s="202" t="s">
        <v>2</v>
      </c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</row>
    <row r="107" spans="1:46" s="32" customFormat="1" ht="48.75" customHeight="1" x14ac:dyDescent="0.2">
      <c r="A107" s="228"/>
      <c r="B107" s="212"/>
      <c r="C107" s="203"/>
      <c r="D107" s="203"/>
      <c r="E107" s="203"/>
      <c r="F107" s="203"/>
      <c r="G107" s="203"/>
      <c r="H107" s="128" t="s">
        <v>4</v>
      </c>
      <c r="I107" s="84">
        <f>I40+I53+I63+I71+I80+I86+I92+I99</f>
        <v>514517.99783999997</v>
      </c>
      <c r="J107" s="203"/>
      <c r="K107" s="203"/>
      <c r="L107" s="203"/>
      <c r="M107" s="203"/>
      <c r="N107" s="203"/>
      <c r="O107" s="20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</row>
    <row r="108" spans="1:46" s="32" customFormat="1" ht="48.75" customHeight="1" x14ac:dyDescent="0.2">
      <c r="A108" s="227"/>
      <c r="B108" s="208"/>
      <c r="C108" s="204"/>
      <c r="D108" s="204"/>
      <c r="E108" s="204"/>
      <c r="F108" s="204"/>
      <c r="G108" s="204"/>
      <c r="H108" s="128" t="s">
        <v>320</v>
      </c>
      <c r="I108" s="84">
        <f>I72</f>
        <v>6290.4</v>
      </c>
      <c r="J108" s="204"/>
      <c r="K108" s="204"/>
      <c r="L108" s="204"/>
      <c r="M108" s="204"/>
      <c r="N108" s="204"/>
      <c r="O108" s="204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</row>
    <row r="109" spans="1:46" s="32" customFormat="1" ht="23.25" customHeight="1" x14ac:dyDescent="0.2">
      <c r="A109" s="132"/>
      <c r="B109" s="176" t="s">
        <v>74</v>
      </c>
      <c r="C109" s="177"/>
      <c r="D109" s="177"/>
      <c r="E109" s="177"/>
      <c r="F109" s="177"/>
      <c r="G109" s="177"/>
      <c r="H109" s="177"/>
      <c r="I109" s="177"/>
      <c r="J109" s="177"/>
      <c r="K109" s="177"/>
      <c r="L109" s="177"/>
      <c r="M109" s="178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</row>
    <row r="110" spans="1:46" s="32" customFormat="1" ht="147.75" customHeight="1" x14ac:dyDescent="0.2">
      <c r="A110" s="205" t="s">
        <v>60</v>
      </c>
      <c r="B110" s="207" t="s">
        <v>116</v>
      </c>
      <c r="C110" s="207"/>
      <c r="D110" s="186" t="s">
        <v>391</v>
      </c>
      <c r="E110" s="186" t="s">
        <v>85</v>
      </c>
      <c r="F110" s="181">
        <v>43831</v>
      </c>
      <c r="G110" s="181">
        <v>44196</v>
      </c>
      <c r="H110" s="169" t="s">
        <v>4</v>
      </c>
      <c r="I110" s="158">
        <f>I112</f>
        <v>7005.0581700000002</v>
      </c>
      <c r="J110" s="172" t="s">
        <v>1</v>
      </c>
      <c r="K110" s="172" t="s">
        <v>1</v>
      </c>
      <c r="L110" s="172" t="s">
        <v>1</v>
      </c>
      <c r="M110" s="172" t="s">
        <v>1</v>
      </c>
      <c r="N110" s="97" t="s">
        <v>349</v>
      </c>
      <c r="O110" s="105">
        <v>40</v>
      </c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</row>
    <row r="111" spans="1:46" s="32" customFormat="1" ht="213.75" customHeight="1" x14ac:dyDescent="0.2">
      <c r="A111" s="206"/>
      <c r="B111" s="208"/>
      <c r="C111" s="208"/>
      <c r="D111" s="187"/>
      <c r="E111" s="187"/>
      <c r="F111" s="183"/>
      <c r="G111" s="183"/>
      <c r="H111" s="41" t="s">
        <v>136</v>
      </c>
      <c r="I111" s="99">
        <v>142.96342999999999</v>
      </c>
      <c r="J111" s="174"/>
      <c r="K111" s="174"/>
      <c r="L111" s="174"/>
      <c r="M111" s="174"/>
      <c r="N111" s="98" t="s">
        <v>350</v>
      </c>
      <c r="O111" s="106">
        <v>90</v>
      </c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</row>
    <row r="112" spans="1:46" s="32" customFormat="1" ht="57" customHeight="1" x14ac:dyDescent="0.2">
      <c r="A112" s="226" t="s">
        <v>61</v>
      </c>
      <c r="B112" s="186" t="s">
        <v>167</v>
      </c>
      <c r="C112" s="195"/>
      <c r="D112" s="184" t="s">
        <v>390</v>
      </c>
      <c r="E112" s="184" t="s">
        <v>85</v>
      </c>
      <c r="F112" s="181">
        <v>43831</v>
      </c>
      <c r="G112" s="181">
        <v>44196</v>
      </c>
      <c r="H112" s="41" t="s">
        <v>4</v>
      </c>
      <c r="I112" s="99">
        <v>7005.0581700000002</v>
      </c>
      <c r="J112" s="179" t="s">
        <v>1</v>
      </c>
      <c r="K112" s="179" t="s">
        <v>1</v>
      </c>
      <c r="L112" s="179" t="s">
        <v>1</v>
      </c>
      <c r="M112" s="179" t="s">
        <v>1</v>
      </c>
      <c r="N112" s="195" t="s">
        <v>2</v>
      </c>
      <c r="O112" s="195" t="s">
        <v>2</v>
      </c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</row>
    <row r="113" spans="1:46" s="32" customFormat="1" ht="65.25" customHeight="1" x14ac:dyDescent="0.2">
      <c r="A113" s="227"/>
      <c r="B113" s="187"/>
      <c r="C113" s="196"/>
      <c r="D113" s="185"/>
      <c r="E113" s="185"/>
      <c r="F113" s="183"/>
      <c r="G113" s="183"/>
      <c r="H113" s="41" t="s">
        <v>136</v>
      </c>
      <c r="I113" s="99">
        <v>142.96342999999999</v>
      </c>
      <c r="J113" s="180"/>
      <c r="K113" s="180"/>
      <c r="L113" s="180"/>
      <c r="M113" s="180"/>
      <c r="N113" s="196"/>
      <c r="O113" s="196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</row>
    <row r="114" spans="1:46" s="32" customFormat="1" ht="186" customHeight="1" x14ac:dyDescent="0.2">
      <c r="A114" s="55" t="s">
        <v>62</v>
      </c>
      <c r="B114" s="58" t="s">
        <v>168</v>
      </c>
      <c r="C114" s="57"/>
      <c r="D114" s="57" t="s">
        <v>390</v>
      </c>
      <c r="E114" s="57" t="s">
        <v>85</v>
      </c>
      <c r="F114" s="94">
        <v>43831</v>
      </c>
      <c r="G114" s="94">
        <v>44196</v>
      </c>
      <c r="H114" s="41" t="s">
        <v>3</v>
      </c>
      <c r="I114" s="99">
        <v>0</v>
      </c>
      <c r="J114" s="27" t="s">
        <v>1</v>
      </c>
      <c r="K114" s="27" t="s">
        <v>1</v>
      </c>
      <c r="L114" s="27" t="s">
        <v>1</v>
      </c>
      <c r="M114" s="27" t="s">
        <v>1</v>
      </c>
      <c r="N114" s="128" t="s">
        <v>2</v>
      </c>
      <c r="O114" s="128" t="s">
        <v>2</v>
      </c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</row>
    <row r="115" spans="1:46" s="32" customFormat="1" ht="229.5" customHeight="1" x14ac:dyDescent="0.2">
      <c r="A115" s="55" t="s">
        <v>256</v>
      </c>
      <c r="B115" s="71" t="s">
        <v>258</v>
      </c>
      <c r="C115" s="69" t="s">
        <v>1</v>
      </c>
      <c r="D115" s="71" t="s">
        <v>395</v>
      </c>
      <c r="E115" s="37" t="s">
        <v>85</v>
      </c>
      <c r="F115" s="69" t="s">
        <v>2</v>
      </c>
      <c r="G115" s="70">
        <v>43881</v>
      </c>
      <c r="H115" s="69" t="s">
        <v>2</v>
      </c>
      <c r="I115" s="14" t="s">
        <v>2</v>
      </c>
      <c r="J115" s="69" t="s">
        <v>1</v>
      </c>
      <c r="K115" s="69"/>
      <c r="L115" s="69"/>
      <c r="M115" s="69"/>
      <c r="N115" s="69" t="s">
        <v>2</v>
      </c>
      <c r="O115" s="69" t="s">
        <v>2</v>
      </c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</row>
    <row r="116" spans="1:46" s="32" customFormat="1" ht="104.25" customHeight="1" x14ac:dyDescent="0.2">
      <c r="A116" s="55" t="s">
        <v>257</v>
      </c>
      <c r="B116" s="71" t="s">
        <v>259</v>
      </c>
      <c r="C116" s="69" t="s">
        <v>1</v>
      </c>
      <c r="D116" s="71" t="s">
        <v>390</v>
      </c>
      <c r="E116" s="37" t="s">
        <v>85</v>
      </c>
      <c r="F116" s="69" t="s">
        <v>2</v>
      </c>
      <c r="G116" s="70">
        <v>44104</v>
      </c>
      <c r="H116" s="69" t="s">
        <v>2</v>
      </c>
      <c r="I116" s="14" t="s">
        <v>2</v>
      </c>
      <c r="J116" s="69"/>
      <c r="K116" s="69"/>
      <c r="L116" s="69" t="s">
        <v>1</v>
      </c>
      <c r="M116" s="69"/>
      <c r="N116" s="69" t="s">
        <v>2</v>
      </c>
      <c r="O116" s="69" t="s">
        <v>2</v>
      </c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</row>
    <row r="117" spans="1:46" s="32" customFormat="1" ht="147" customHeight="1" x14ac:dyDescent="0.2">
      <c r="A117" s="209" t="s">
        <v>63</v>
      </c>
      <c r="B117" s="217" t="s">
        <v>117</v>
      </c>
      <c r="C117" s="220"/>
      <c r="D117" s="184" t="s">
        <v>390</v>
      </c>
      <c r="E117" s="184" t="s">
        <v>85</v>
      </c>
      <c r="F117" s="181">
        <v>43831</v>
      </c>
      <c r="G117" s="181">
        <v>44196</v>
      </c>
      <c r="H117" s="179" t="s">
        <v>4</v>
      </c>
      <c r="I117" s="245">
        <f>SUM(I122:I124)</f>
        <v>117690.54549</v>
      </c>
      <c r="J117" s="188" t="s">
        <v>1</v>
      </c>
      <c r="K117" s="188" t="s">
        <v>1</v>
      </c>
      <c r="L117" s="188" t="s">
        <v>1</v>
      </c>
      <c r="M117" s="188" t="s">
        <v>1</v>
      </c>
      <c r="N117" s="97" t="s">
        <v>349</v>
      </c>
      <c r="O117" s="103">
        <v>40</v>
      </c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</row>
    <row r="118" spans="1:46" s="32" customFormat="1" ht="174" customHeight="1" x14ac:dyDescent="0.2">
      <c r="A118" s="216"/>
      <c r="B118" s="218"/>
      <c r="C118" s="221"/>
      <c r="D118" s="215"/>
      <c r="E118" s="215"/>
      <c r="F118" s="182"/>
      <c r="G118" s="182"/>
      <c r="H118" s="234"/>
      <c r="I118" s="246"/>
      <c r="J118" s="189"/>
      <c r="K118" s="189"/>
      <c r="L118" s="189"/>
      <c r="M118" s="189"/>
      <c r="N118" s="97" t="s">
        <v>351</v>
      </c>
      <c r="O118" s="113">
        <v>60</v>
      </c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</row>
    <row r="119" spans="1:46" s="32" customFormat="1" ht="138" customHeight="1" x14ac:dyDescent="0.2">
      <c r="A119" s="216"/>
      <c r="B119" s="218"/>
      <c r="C119" s="221"/>
      <c r="D119" s="215"/>
      <c r="E119" s="215"/>
      <c r="F119" s="182"/>
      <c r="G119" s="182"/>
      <c r="H119" s="234"/>
      <c r="I119" s="246"/>
      <c r="J119" s="189"/>
      <c r="K119" s="189"/>
      <c r="L119" s="189"/>
      <c r="M119" s="189"/>
      <c r="N119" s="97" t="s">
        <v>409</v>
      </c>
      <c r="O119" s="103">
        <v>50</v>
      </c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</row>
    <row r="120" spans="1:46" s="32" customFormat="1" ht="57.75" customHeight="1" x14ac:dyDescent="0.2">
      <c r="A120" s="216"/>
      <c r="B120" s="218"/>
      <c r="C120" s="221"/>
      <c r="D120" s="215"/>
      <c r="E120" s="215"/>
      <c r="F120" s="182"/>
      <c r="G120" s="182"/>
      <c r="H120" s="234"/>
      <c r="I120" s="246"/>
      <c r="J120" s="189"/>
      <c r="K120" s="189"/>
      <c r="L120" s="189"/>
      <c r="M120" s="189"/>
      <c r="N120" s="97" t="s">
        <v>352</v>
      </c>
      <c r="O120" s="103">
        <v>500</v>
      </c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</row>
    <row r="121" spans="1:46" s="32" customFormat="1" ht="88.5" customHeight="1" x14ac:dyDescent="0.2">
      <c r="A121" s="210"/>
      <c r="B121" s="219"/>
      <c r="C121" s="222"/>
      <c r="D121" s="185"/>
      <c r="E121" s="185"/>
      <c r="F121" s="183"/>
      <c r="G121" s="183"/>
      <c r="H121" s="180"/>
      <c r="I121" s="247"/>
      <c r="J121" s="199"/>
      <c r="K121" s="199"/>
      <c r="L121" s="199"/>
      <c r="M121" s="199"/>
      <c r="N121" s="97" t="s">
        <v>353</v>
      </c>
      <c r="O121" s="103">
        <v>45</v>
      </c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</row>
    <row r="122" spans="1:46" s="32" customFormat="1" ht="91.5" customHeight="1" x14ac:dyDescent="0.2">
      <c r="A122" s="55" t="s">
        <v>64</v>
      </c>
      <c r="B122" s="56" t="s">
        <v>169</v>
      </c>
      <c r="C122" s="56"/>
      <c r="D122" s="57" t="s">
        <v>391</v>
      </c>
      <c r="E122" s="57" t="s">
        <v>85</v>
      </c>
      <c r="F122" s="94">
        <v>43831</v>
      </c>
      <c r="G122" s="94">
        <v>44196</v>
      </c>
      <c r="H122" s="41" t="s">
        <v>4</v>
      </c>
      <c r="I122" s="85">
        <v>108747.58679</v>
      </c>
      <c r="J122" s="41" t="s">
        <v>1</v>
      </c>
      <c r="K122" s="41" t="s">
        <v>1</v>
      </c>
      <c r="L122" s="41" t="s">
        <v>1</v>
      </c>
      <c r="M122" s="41" t="s">
        <v>1</v>
      </c>
      <c r="N122" s="128" t="s">
        <v>2</v>
      </c>
      <c r="O122" s="128" t="s">
        <v>2</v>
      </c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</row>
    <row r="123" spans="1:46" s="32" customFormat="1" ht="86.25" customHeight="1" x14ac:dyDescent="0.2">
      <c r="A123" s="55" t="s">
        <v>65</v>
      </c>
      <c r="B123" s="56" t="s">
        <v>170</v>
      </c>
      <c r="C123" s="56"/>
      <c r="D123" s="57" t="s">
        <v>391</v>
      </c>
      <c r="E123" s="57" t="s">
        <v>85</v>
      </c>
      <c r="F123" s="94">
        <v>43831</v>
      </c>
      <c r="G123" s="94">
        <v>44196</v>
      </c>
      <c r="H123" s="41" t="s">
        <v>4</v>
      </c>
      <c r="I123" s="90">
        <v>6312.3448399999997</v>
      </c>
      <c r="J123" s="41" t="s">
        <v>1</v>
      </c>
      <c r="K123" s="41" t="s">
        <v>1</v>
      </c>
      <c r="L123" s="41" t="s">
        <v>1</v>
      </c>
      <c r="M123" s="41" t="s">
        <v>1</v>
      </c>
      <c r="N123" s="128" t="s">
        <v>2</v>
      </c>
      <c r="O123" s="128" t="s">
        <v>2</v>
      </c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</row>
    <row r="124" spans="1:46" s="32" customFormat="1" ht="96.75" customHeight="1" x14ac:dyDescent="0.2">
      <c r="A124" s="130" t="s">
        <v>135</v>
      </c>
      <c r="B124" s="56" t="s">
        <v>171</v>
      </c>
      <c r="C124" s="56"/>
      <c r="D124" s="57" t="s">
        <v>391</v>
      </c>
      <c r="E124" s="57" t="s">
        <v>85</v>
      </c>
      <c r="F124" s="94">
        <v>43831</v>
      </c>
      <c r="G124" s="94">
        <v>44196</v>
      </c>
      <c r="H124" s="41" t="s">
        <v>4</v>
      </c>
      <c r="I124" s="90">
        <v>2630.6138599999999</v>
      </c>
      <c r="J124" s="41" t="s">
        <v>1</v>
      </c>
      <c r="K124" s="41" t="s">
        <v>1</v>
      </c>
      <c r="L124" s="41" t="s">
        <v>1</v>
      </c>
      <c r="M124" s="41" t="s">
        <v>1</v>
      </c>
      <c r="N124" s="128" t="s">
        <v>2</v>
      </c>
      <c r="O124" s="128" t="s">
        <v>2</v>
      </c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</row>
    <row r="125" spans="1:46" s="32" customFormat="1" ht="104.25" customHeight="1" x14ac:dyDescent="0.2">
      <c r="A125" s="130" t="s">
        <v>260</v>
      </c>
      <c r="B125" s="71" t="s">
        <v>263</v>
      </c>
      <c r="C125" s="68"/>
      <c r="D125" s="71" t="s">
        <v>394</v>
      </c>
      <c r="E125" s="71" t="s">
        <v>85</v>
      </c>
      <c r="F125" s="69" t="s">
        <v>2</v>
      </c>
      <c r="G125" s="70">
        <v>43921</v>
      </c>
      <c r="H125" s="69" t="s">
        <v>2</v>
      </c>
      <c r="I125" s="69" t="s">
        <v>2</v>
      </c>
      <c r="J125" s="69" t="s">
        <v>1</v>
      </c>
      <c r="K125" s="69"/>
      <c r="L125" s="69"/>
      <c r="M125" s="69"/>
      <c r="N125" s="69" t="s">
        <v>2</v>
      </c>
      <c r="O125" s="69" t="s">
        <v>2</v>
      </c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</row>
    <row r="126" spans="1:46" s="32" customFormat="1" ht="105.75" customHeight="1" x14ac:dyDescent="0.2">
      <c r="A126" s="130" t="s">
        <v>261</v>
      </c>
      <c r="B126" s="71" t="s">
        <v>410</v>
      </c>
      <c r="C126" s="68"/>
      <c r="D126" s="71" t="s">
        <v>390</v>
      </c>
      <c r="E126" s="71" t="s">
        <v>85</v>
      </c>
      <c r="F126" s="69" t="s">
        <v>2</v>
      </c>
      <c r="G126" s="70">
        <v>44012</v>
      </c>
      <c r="H126" s="69" t="s">
        <v>2</v>
      </c>
      <c r="I126" s="14" t="s">
        <v>2</v>
      </c>
      <c r="J126" s="69"/>
      <c r="K126" s="69" t="s">
        <v>1</v>
      </c>
      <c r="L126" s="69"/>
      <c r="M126" s="69"/>
      <c r="N126" s="69" t="s">
        <v>2</v>
      </c>
      <c r="O126" s="69" t="s">
        <v>2</v>
      </c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</row>
    <row r="127" spans="1:46" s="32" customFormat="1" ht="124.5" customHeight="1" x14ac:dyDescent="0.2">
      <c r="A127" s="130" t="s">
        <v>262</v>
      </c>
      <c r="B127" s="71" t="s">
        <v>308</v>
      </c>
      <c r="C127" s="69" t="s">
        <v>1</v>
      </c>
      <c r="D127" s="71" t="s">
        <v>390</v>
      </c>
      <c r="E127" s="71" t="s">
        <v>85</v>
      </c>
      <c r="F127" s="69" t="s">
        <v>2</v>
      </c>
      <c r="G127" s="70">
        <v>44104</v>
      </c>
      <c r="H127" s="69" t="s">
        <v>2</v>
      </c>
      <c r="I127" s="14" t="s">
        <v>2</v>
      </c>
      <c r="J127" s="69"/>
      <c r="K127" s="69"/>
      <c r="L127" s="69" t="s">
        <v>1</v>
      </c>
      <c r="M127" s="69"/>
      <c r="N127" s="69" t="s">
        <v>2</v>
      </c>
      <c r="O127" s="69" t="s">
        <v>2</v>
      </c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</row>
    <row r="128" spans="1:46" s="32" customFormat="1" ht="217.5" customHeight="1" x14ac:dyDescent="0.2">
      <c r="A128" s="205" t="s">
        <v>30</v>
      </c>
      <c r="B128" s="207" t="s">
        <v>118</v>
      </c>
      <c r="C128" s="172"/>
      <c r="D128" s="186" t="s">
        <v>390</v>
      </c>
      <c r="E128" s="186" t="s">
        <v>85</v>
      </c>
      <c r="F128" s="181">
        <v>43831</v>
      </c>
      <c r="G128" s="181">
        <v>44196</v>
      </c>
      <c r="H128" s="195" t="s">
        <v>4</v>
      </c>
      <c r="I128" s="197">
        <f>SUM(I132:I135)</f>
        <v>105708.48845999999</v>
      </c>
      <c r="J128" s="172" t="s">
        <v>1</v>
      </c>
      <c r="K128" s="172" t="s">
        <v>1</v>
      </c>
      <c r="L128" s="172" t="s">
        <v>1</v>
      </c>
      <c r="M128" s="172" t="s">
        <v>1</v>
      </c>
      <c r="N128" s="97" t="s">
        <v>411</v>
      </c>
      <c r="O128" s="102">
        <v>100</v>
      </c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</row>
    <row r="129" spans="1:46" s="32" customFormat="1" ht="149.25" customHeight="1" x14ac:dyDescent="0.2">
      <c r="A129" s="211"/>
      <c r="B129" s="212"/>
      <c r="C129" s="173"/>
      <c r="D129" s="190"/>
      <c r="E129" s="190"/>
      <c r="F129" s="182"/>
      <c r="G129" s="182"/>
      <c r="H129" s="200"/>
      <c r="I129" s="201"/>
      <c r="J129" s="173"/>
      <c r="K129" s="173"/>
      <c r="L129" s="173"/>
      <c r="M129" s="173"/>
      <c r="N129" s="97" t="s">
        <v>354</v>
      </c>
      <c r="O129" s="102">
        <v>99</v>
      </c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</row>
    <row r="130" spans="1:46" s="32" customFormat="1" ht="135" customHeight="1" x14ac:dyDescent="0.2">
      <c r="A130" s="211"/>
      <c r="B130" s="212"/>
      <c r="C130" s="173"/>
      <c r="D130" s="190"/>
      <c r="E130" s="190"/>
      <c r="F130" s="182"/>
      <c r="G130" s="182"/>
      <c r="H130" s="200"/>
      <c r="I130" s="201"/>
      <c r="J130" s="173"/>
      <c r="K130" s="173"/>
      <c r="L130" s="173"/>
      <c r="M130" s="173"/>
      <c r="N130" s="63" t="s">
        <v>355</v>
      </c>
      <c r="O130" s="103">
        <v>438</v>
      </c>
      <c r="P130" s="33" t="s">
        <v>424</v>
      </c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</row>
    <row r="131" spans="1:46" s="32" customFormat="1" ht="102.75" customHeight="1" x14ac:dyDescent="0.2">
      <c r="A131" s="206"/>
      <c r="B131" s="208"/>
      <c r="C131" s="174"/>
      <c r="D131" s="187"/>
      <c r="E131" s="187"/>
      <c r="F131" s="183"/>
      <c r="G131" s="183"/>
      <c r="H131" s="196"/>
      <c r="I131" s="198"/>
      <c r="J131" s="174"/>
      <c r="K131" s="174"/>
      <c r="L131" s="174"/>
      <c r="M131" s="174"/>
      <c r="N131" s="63" t="s">
        <v>377</v>
      </c>
      <c r="O131" s="102">
        <v>117</v>
      </c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</row>
    <row r="132" spans="1:46" s="32" customFormat="1" ht="93" customHeight="1" x14ac:dyDescent="0.2">
      <c r="A132" s="130" t="s">
        <v>31</v>
      </c>
      <c r="B132" s="56" t="s">
        <v>172</v>
      </c>
      <c r="C132" s="57"/>
      <c r="D132" s="57" t="s">
        <v>391</v>
      </c>
      <c r="E132" s="57" t="s">
        <v>85</v>
      </c>
      <c r="F132" s="94">
        <v>43831</v>
      </c>
      <c r="G132" s="94">
        <v>44196</v>
      </c>
      <c r="H132" s="41" t="s">
        <v>4</v>
      </c>
      <c r="I132" s="90">
        <v>21796.443739999999</v>
      </c>
      <c r="J132" s="41" t="s">
        <v>1</v>
      </c>
      <c r="K132" s="41" t="s">
        <v>1</v>
      </c>
      <c r="L132" s="41" t="s">
        <v>1</v>
      </c>
      <c r="M132" s="41" t="s">
        <v>1</v>
      </c>
      <c r="N132" s="128" t="s">
        <v>2</v>
      </c>
      <c r="O132" s="128" t="s">
        <v>2</v>
      </c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</row>
    <row r="133" spans="1:46" s="32" customFormat="1" ht="139.5" customHeight="1" x14ac:dyDescent="0.2">
      <c r="A133" s="130" t="s">
        <v>66</v>
      </c>
      <c r="B133" s="56" t="s">
        <v>173</v>
      </c>
      <c r="C133" s="57"/>
      <c r="D133" s="57" t="s">
        <v>391</v>
      </c>
      <c r="E133" s="57" t="s">
        <v>85</v>
      </c>
      <c r="F133" s="94">
        <v>43831</v>
      </c>
      <c r="G133" s="94">
        <v>44196</v>
      </c>
      <c r="H133" s="41" t="s">
        <v>4</v>
      </c>
      <c r="I133" s="90">
        <v>76861.782949999993</v>
      </c>
      <c r="J133" s="41" t="s">
        <v>1</v>
      </c>
      <c r="K133" s="41" t="s">
        <v>1</v>
      </c>
      <c r="L133" s="41" t="s">
        <v>1</v>
      </c>
      <c r="M133" s="41" t="s">
        <v>1</v>
      </c>
      <c r="N133" s="128" t="s">
        <v>2</v>
      </c>
      <c r="O133" s="128" t="s">
        <v>2</v>
      </c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</row>
    <row r="134" spans="1:46" s="32" customFormat="1" ht="115.5" customHeight="1" x14ac:dyDescent="0.2">
      <c r="A134" s="130" t="s">
        <v>206</v>
      </c>
      <c r="B134" s="56" t="s">
        <v>174</v>
      </c>
      <c r="C134" s="57"/>
      <c r="D134" s="57" t="s">
        <v>391</v>
      </c>
      <c r="E134" s="57" t="s">
        <v>85</v>
      </c>
      <c r="F134" s="94">
        <v>43831</v>
      </c>
      <c r="G134" s="94">
        <v>44196</v>
      </c>
      <c r="H134" s="41" t="s">
        <v>4</v>
      </c>
      <c r="I134" s="90">
        <v>4640</v>
      </c>
      <c r="J134" s="41" t="s">
        <v>1</v>
      </c>
      <c r="K134" s="41" t="s">
        <v>1</v>
      </c>
      <c r="L134" s="41" t="s">
        <v>1</v>
      </c>
      <c r="M134" s="41" t="s">
        <v>1</v>
      </c>
      <c r="N134" s="128" t="s">
        <v>2</v>
      </c>
      <c r="O134" s="128" t="s">
        <v>2</v>
      </c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</row>
    <row r="135" spans="1:46" s="32" customFormat="1" ht="92.25" customHeight="1" x14ac:dyDescent="0.2">
      <c r="A135" s="130" t="s">
        <v>207</v>
      </c>
      <c r="B135" s="57" t="s">
        <v>387</v>
      </c>
      <c r="C135" s="57"/>
      <c r="D135" s="57" t="s">
        <v>391</v>
      </c>
      <c r="E135" s="57" t="s">
        <v>85</v>
      </c>
      <c r="F135" s="94">
        <v>43831</v>
      </c>
      <c r="G135" s="94">
        <v>44196</v>
      </c>
      <c r="H135" s="41" t="s">
        <v>4</v>
      </c>
      <c r="I135" s="90">
        <v>2410.2617700000001</v>
      </c>
      <c r="J135" s="41" t="s">
        <v>1</v>
      </c>
      <c r="K135" s="41" t="s">
        <v>1</v>
      </c>
      <c r="L135" s="41" t="s">
        <v>1</v>
      </c>
      <c r="M135" s="41" t="s">
        <v>1</v>
      </c>
      <c r="N135" s="128" t="s">
        <v>2</v>
      </c>
      <c r="O135" s="128" t="s">
        <v>2</v>
      </c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</row>
    <row r="136" spans="1:46" s="32" customFormat="1" ht="105.75" customHeight="1" x14ac:dyDescent="0.2">
      <c r="A136" s="130" t="s">
        <v>264</v>
      </c>
      <c r="B136" s="71" t="s">
        <v>267</v>
      </c>
      <c r="C136" s="68"/>
      <c r="D136" s="71" t="s">
        <v>390</v>
      </c>
      <c r="E136" s="71" t="s">
        <v>85</v>
      </c>
      <c r="F136" s="69" t="s">
        <v>2</v>
      </c>
      <c r="G136" s="70">
        <v>43921</v>
      </c>
      <c r="H136" s="69" t="s">
        <v>2</v>
      </c>
      <c r="I136" s="69" t="s">
        <v>2</v>
      </c>
      <c r="J136" s="69" t="s">
        <v>1</v>
      </c>
      <c r="K136" s="69"/>
      <c r="L136" s="69"/>
      <c r="M136" s="69"/>
      <c r="N136" s="69" t="s">
        <v>2</v>
      </c>
      <c r="O136" s="69" t="s">
        <v>2</v>
      </c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</row>
    <row r="137" spans="1:46" s="32" customFormat="1" ht="187.5" customHeight="1" x14ac:dyDescent="0.2">
      <c r="A137" s="130" t="s">
        <v>265</v>
      </c>
      <c r="B137" s="71" t="s">
        <v>268</v>
      </c>
      <c r="C137" s="69"/>
      <c r="D137" s="71" t="s">
        <v>390</v>
      </c>
      <c r="E137" s="71" t="s">
        <v>85</v>
      </c>
      <c r="F137" s="69" t="s">
        <v>2</v>
      </c>
      <c r="G137" s="70">
        <v>44012</v>
      </c>
      <c r="H137" s="69" t="s">
        <v>2</v>
      </c>
      <c r="I137" s="69" t="s">
        <v>2</v>
      </c>
      <c r="J137" s="69"/>
      <c r="K137" s="69" t="s">
        <v>1</v>
      </c>
      <c r="L137" s="69"/>
      <c r="M137" s="69"/>
      <c r="N137" s="69" t="s">
        <v>2</v>
      </c>
      <c r="O137" s="69" t="s">
        <v>2</v>
      </c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</row>
    <row r="138" spans="1:46" s="32" customFormat="1" ht="106.5" customHeight="1" x14ac:dyDescent="0.2">
      <c r="A138" s="130" t="s">
        <v>266</v>
      </c>
      <c r="B138" s="71" t="s">
        <v>412</v>
      </c>
      <c r="C138" s="69" t="s">
        <v>1</v>
      </c>
      <c r="D138" s="71" t="s">
        <v>390</v>
      </c>
      <c r="E138" s="71" t="s">
        <v>85</v>
      </c>
      <c r="F138" s="69" t="s">
        <v>2</v>
      </c>
      <c r="G138" s="70">
        <v>44104</v>
      </c>
      <c r="H138" s="69" t="s">
        <v>2</v>
      </c>
      <c r="I138" s="69" t="s">
        <v>2</v>
      </c>
      <c r="J138" s="69"/>
      <c r="K138" s="69"/>
      <c r="L138" s="69" t="s">
        <v>1</v>
      </c>
      <c r="M138" s="69"/>
      <c r="N138" s="69" t="s">
        <v>2</v>
      </c>
      <c r="O138" s="69" t="s">
        <v>2</v>
      </c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</row>
    <row r="139" spans="1:46" s="33" customFormat="1" ht="214.5" customHeight="1" x14ac:dyDescent="0.2">
      <c r="A139" s="209" t="s">
        <v>32</v>
      </c>
      <c r="B139" s="217" t="s">
        <v>119</v>
      </c>
      <c r="C139" s="220"/>
      <c r="D139" s="184" t="s">
        <v>391</v>
      </c>
      <c r="E139" s="186" t="s">
        <v>85</v>
      </c>
      <c r="F139" s="181">
        <v>43831</v>
      </c>
      <c r="G139" s="181">
        <v>44196</v>
      </c>
      <c r="H139" s="195" t="s">
        <v>4</v>
      </c>
      <c r="I139" s="245">
        <f>SUM(I141:I142)</f>
        <v>300</v>
      </c>
      <c r="J139" s="188" t="s">
        <v>1</v>
      </c>
      <c r="K139" s="188" t="s">
        <v>1</v>
      </c>
      <c r="L139" s="188" t="s">
        <v>1</v>
      </c>
      <c r="M139" s="188" t="s">
        <v>1</v>
      </c>
      <c r="N139" s="63" t="s">
        <v>411</v>
      </c>
      <c r="O139" s="103">
        <v>100</v>
      </c>
    </row>
    <row r="140" spans="1:46" s="33" customFormat="1" ht="179.25" customHeight="1" x14ac:dyDescent="0.2">
      <c r="A140" s="210"/>
      <c r="B140" s="219"/>
      <c r="C140" s="222"/>
      <c r="D140" s="185"/>
      <c r="E140" s="187"/>
      <c r="F140" s="183"/>
      <c r="G140" s="183"/>
      <c r="H140" s="196"/>
      <c r="I140" s="247"/>
      <c r="J140" s="199"/>
      <c r="K140" s="199"/>
      <c r="L140" s="199"/>
      <c r="M140" s="199"/>
      <c r="N140" s="63" t="s">
        <v>356</v>
      </c>
      <c r="O140" s="103">
        <v>5</v>
      </c>
    </row>
    <row r="141" spans="1:46" s="33" customFormat="1" ht="90.75" customHeight="1" x14ac:dyDescent="0.2">
      <c r="A141" s="119" t="s">
        <v>69</v>
      </c>
      <c r="B141" s="58" t="s">
        <v>175</v>
      </c>
      <c r="C141" s="58"/>
      <c r="D141" s="58" t="s">
        <v>390</v>
      </c>
      <c r="E141" s="58" t="s">
        <v>85</v>
      </c>
      <c r="F141" s="94">
        <v>43831</v>
      </c>
      <c r="G141" s="94">
        <v>44196</v>
      </c>
      <c r="H141" s="128" t="s">
        <v>4</v>
      </c>
      <c r="I141" s="86">
        <v>300</v>
      </c>
      <c r="J141" s="128" t="s">
        <v>1</v>
      </c>
      <c r="K141" s="128" t="s">
        <v>1</v>
      </c>
      <c r="L141" s="128" t="s">
        <v>1</v>
      </c>
      <c r="M141" s="128" t="s">
        <v>1</v>
      </c>
      <c r="N141" s="128" t="s">
        <v>2</v>
      </c>
      <c r="O141" s="128" t="s">
        <v>2</v>
      </c>
    </row>
    <row r="142" spans="1:46" s="9" customFormat="1" ht="87" customHeight="1" x14ac:dyDescent="0.2">
      <c r="A142" s="119" t="s">
        <v>33</v>
      </c>
      <c r="B142" s="58" t="s">
        <v>176</v>
      </c>
      <c r="C142" s="58"/>
      <c r="D142" s="58" t="s">
        <v>390</v>
      </c>
      <c r="E142" s="58" t="s">
        <v>85</v>
      </c>
      <c r="F142" s="94">
        <v>43831</v>
      </c>
      <c r="G142" s="94">
        <v>44196</v>
      </c>
      <c r="H142" s="128" t="s">
        <v>3</v>
      </c>
      <c r="I142" s="59">
        <v>0</v>
      </c>
      <c r="J142" s="128" t="s">
        <v>1</v>
      </c>
      <c r="K142" s="128" t="s">
        <v>1</v>
      </c>
      <c r="L142" s="128" t="s">
        <v>1</v>
      </c>
      <c r="M142" s="128" t="s">
        <v>1</v>
      </c>
      <c r="N142" s="128" t="s">
        <v>2</v>
      </c>
      <c r="O142" s="128" t="s">
        <v>2</v>
      </c>
    </row>
    <row r="143" spans="1:46" s="9" customFormat="1" ht="150.75" customHeight="1" x14ac:dyDescent="0.2">
      <c r="A143" s="132" t="s">
        <v>269</v>
      </c>
      <c r="B143" s="71" t="s">
        <v>413</v>
      </c>
      <c r="C143" s="68"/>
      <c r="D143" s="71" t="s">
        <v>390</v>
      </c>
      <c r="E143" s="71" t="s">
        <v>85</v>
      </c>
      <c r="F143" s="69" t="s">
        <v>2</v>
      </c>
      <c r="G143" s="70">
        <v>44012</v>
      </c>
      <c r="H143" s="69" t="s">
        <v>2</v>
      </c>
      <c r="I143" s="69" t="s">
        <v>2</v>
      </c>
      <c r="J143" s="69"/>
      <c r="K143" s="69" t="s">
        <v>1</v>
      </c>
      <c r="L143" s="69"/>
      <c r="M143" s="69"/>
      <c r="N143" s="69" t="s">
        <v>2</v>
      </c>
      <c r="O143" s="69" t="s">
        <v>2</v>
      </c>
    </row>
    <row r="144" spans="1:46" s="9" customFormat="1" ht="112.5" customHeight="1" x14ac:dyDescent="0.2">
      <c r="A144" s="132" t="s">
        <v>270</v>
      </c>
      <c r="B144" s="71" t="s">
        <v>271</v>
      </c>
      <c r="C144" s="68"/>
      <c r="D144" s="71" t="s">
        <v>390</v>
      </c>
      <c r="E144" s="71" t="s">
        <v>85</v>
      </c>
      <c r="F144" s="69" t="s">
        <v>2</v>
      </c>
      <c r="G144" s="70">
        <v>44012</v>
      </c>
      <c r="H144" s="34" t="s">
        <v>2</v>
      </c>
      <c r="I144" s="69" t="s">
        <v>2</v>
      </c>
      <c r="J144" s="69"/>
      <c r="K144" s="69" t="s">
        <v>1</v>
      </c>
      <c r="L144" s="69"/>
      <c r="M144" s="69"/>
      <c r="N144" s="69" t="s">
        <v>2</v>
      </c>
      <c r="O144" s="69" t="s">
        <v>2</v>
      </c>
    </row>
    <row r="145" spans="1:46" s="4" customFormat="1" ht="147" customHeight="1" x14ac:dyDescent="0.2">
      <c r="A145" s="29" t="s">
        <v>42</v>
      </c>
      <c r="B145" s="138" t="s">
        <v>129</v>
      </c>
      <c r="C145" s="135"/>
      <c r="D145" s="144" t="s">
        <v>390</v>
      </c>
      <c r="E145" s="144" t="s">
        <v>85</v>
      </c>
      <c r="F145" s="124">
        <v>43831</v>
      </c>
      <c r="G145" s="124">
        <v>44196</v>
      </c>
      <c r="H145" s="117" t="s">
        <v>3</v>
      </c>
      <c r="I145" s="108">
        <v>0</v>
      </c>
      <c r="J145" s="120" t="s">
        <v>1</v>
      </c>
      <c r="K145" s="120" t="s">
        <v>1</v>
      </c>
      <c r="L145" s="120" t="s">
        <v>1</v>
      </c>
      <c r="M145" s="120" t="s">
        <v>1</v>
      </c>
      <c r="N145" s="97" t="s">
        <v>349</v>
      </c>
      <c r="O145" s="103">
        <v>40</v>
      </c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</row>
    <row r="146" spans="1:46" s="4" customFormat="1" ht="132" customHeight="1" x14ac:dyDescent="0.2">
      <c r="A146" s="119" t="s">
        <v>43</v>
      </c>
      <c r="B146" s="57" t="s">
        <v>217</v>
      </c>
      <c r="C146" s="57"/>
      <c r="D146" s="57" t="s">
        <v>390</v>
      </c>
      <c r="E146" s="57" t="s">
        <v>85</v>
      </c>
      <c r="F146" s="94">
        <v>43831</v>
      </c>
      <c r="G146" s="94">
        <v>44196</v>
      </c>
      <c r="H146" s="128" t="s">
        <v>3</v>
      </c>
      <c r="I146" s="59">
        <v>0</v>
      </c>
      <c r="J146" s="128" t="s">
        <v>1</v>
      </c>
      <c r="K146" s="128" t="s">
        <v>1</v>
      </c>
      <c r="L146" s="128" t="s">
        <v>1</v>
      </c>
      <c r="M146" s="128" t="s">
        <v>1</v>
      </c>
      <c r="N146" s="128" t="s">
        <v>2</v>
      </c>
      <c r="O146" s="128" t="s">
        <v>2</v>
      </c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</row>
    <row r="147" spans="1:46" s="4" customFormat="1" ht="171" customHeight="1" x14ac:dyDescent="0.2">
      <c r="A147" s="119" t="s">
        <v>44</v>
      </c>
      <c r="B147" s="58" t="s">
        <v>177</v>
      </c>
      <c r="C147" s="58"/>
      <c r="D147" s="58" t="s">
        <v>390</v>
      </c>
      <c r="E147" s="58" t="s">
        <v>85</v>
      </c>
      <c r="F147" s="94">
        <v>43831</v>
      </c>
      <c r="G147" s="94">
        <v>44196</v>
      </c>
      <c r="H147" s="128" t="s">
        <v>3</v>
      </c>
      <c r="I147" s="59">
        <v>0</v>
      </c>
      <c r="J147" s="128" t="s">
        <v>1</v>
      </c>
      <c r="K147" s="128" t="s">
        <v>1</v>
      </c>
      <c r="L147" s="128" t="s">
        <v>1</v>
      </c>
      <c r="M147" s="128" t="s">
        <v>1</v>
      </c>
      <c r="N147" s="128" t="s">
        <v>2</v>
      </c>
      <c r="O147" s="128" t="s">
        <v>2</v>
      </c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</row>
    <row r="148" spans="1:46" s="4" customFormat="1" ht="104.25" customHeight="1" x14ac:dyDescent="0.2">
      <c r="A148" s="132" t="s">
        <v>272</v>
      </c>
      <c r="B148" s="71" t="s">
        <v>310</v>
      </c>
      <c r="C148" s="69" t="s">
        <v>1</v>
      </c>
      <c r="D148" s="71" t="s">
        <v>390</v>
      </c>
      <c r="E148" s="71" t="s">
        <v>85</v>
      </c>
      <c r="F148" s="69" t="s">
        <v>2</v>
      </c>
      <c r="G148" s="70">
        <v>44136</v>
      </c>
      <c r="H148" s="69" t="s">
        <v>2</v>
      </c>
      <c r="I148" s="69" t="s">
        <v>2</v>
      </c>
      <c r="J148" s="69"/>
      <c r="K148" s="69"/>
      <c r="L148" s="69"/>
      <c r="M148" s="69" t="s">
        <v>1</v>
      </c>
      <c r="N148" s="69" t="s">
        <v>2</v>
      </c>
      <c r="O148" s="69" t="s">
        <v>2</v>
      </c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</row>
    <row r="149" spans="1:46" s="32" customFormat="1" ht="115.5" customHeight="1" x14ac:dyDescent="0.2">
      <c r="A149" s="209" t="s">
        <v>45</v>
      </c>
      <c r="B149" s="217" t="s">
        <v>120</v>
      </c>
      <c r="C149" s="220"/>
      <c r="D149" s="223" t="s">
        <v>390</v>
      </c>
      <c r="E149" s="184" t="s">
        <v>85</v>
      </c>
      <c r="F149" s="181">
        <v>43831</v>
      </c>
      <c r="G149" s="181">
        <v>44196</v>
      </c>
      <c r="H149" s="195" t="s">
        <v>4</v>
      </c>
      <c r="I149" s="146">
        <f>SUM(I152:I155)</f>
        <v>15308.8778</v>
      </c>
      <c r="J149" s="188" t="s">
        <v>1</v>
      </c>
      <c r="K149" s="188" t="s">
        <v>1</v>
      </c>
      <c r="L149" s="188" t="s">
        <v>1</v>
      </c>
      <c r="M149" s="188" t="s">
        <v>1</v>
      </c>
      <c r="N149" s="63" t="s">
        <v>357</v>
      </c>
      <c r="O149" s="103">
        <v>80</v>
      </c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</row>
    <row r="150" spans="1:46" s="32" customFormat="1" ht="149.25" customHeight="1" x14ac:dyDescent="0.2">
      <c r="A150" s="216"/>
      <c r="B150" s="218"/>
      <c r="C150" s="221"/>
      <c r="D150" s="224"/>
      <c r="E150" s="215"/>
      <c r="F150" s="182"/>
      <c r="G150" s="182"/>
      <c r="H150" s="200"/>
      <c r="I150" s="147"/>
      <c r="J150" s="189"/>
      <c r="K150" s="189"/>
      <c r="L150" s="189"/>
      <c r="M150" s="189"/>
      <c r="N150" s="63" t="s">
        <v>358</v>
      </c>
      <c r="O150" s="103">
        <v>1100</v>
      </c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</row>
    <row r="151" spans="1:46" s="32" customFormat="1" ht="197.25" customHeight="1" x14ac:dyDescent="0.2">
      <c r="A151" s="210"/>
      <c r="B151" s="219"/>
      <c r="C151" s="222"/>
      <c r="D151" s="225"/>
      <c r="E151" s="185"/>
      <c r="F151" s="183"/>
      <c r="G151" s="183"/>
      <c r="H151" s="196"/>
      <c r="I151" s="148"/>
      <c r="J151" s="199"/>
      <c r="K151" s="199"/>
      <c r="L151" s="199"/>
      <c r="M151" s="199"/>
      <c r="N151" s="63" t="s">
        <v>359</v>
      </c>
      <c r="O151" s="103">
        <v>1170</v>
      </c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</row>
    <row r="152" spans="1:46" s="32" customFormat="1" ht="83.25" customHeight="1" x14ac:dyDescent="0.2">
      <c r="A152" s="132" t="s">
        <v>90</v>
      </c>
      <c r="B152" s="56" t="s">
        <v>178</v>
      </c>
      <c r="C152" s="56"/>
      <c r="D152" s="58" t="s">
        <v>390</v>
      </c>
      <c r="E152" s="57" t="s">
        <v>85</v>
      </c>
      <c r="F152" s="94">
        <v>43831</v>
      </c>
      <c r="G152" s="94">
        <v>44196</v>
      </c>
      <c r="H152" s="128" t="s">
        <v>4</v>
      </c>
      <c r="I152" s="86">
        <v>2456.0927999999999</v>
      </c>
      <c r="J152" s="41" t="s">
        <v>1</v>
      </c>
      <c r="K152" s="41" t="s">
        <v>1</v>
      </c>
      <c r="L152" s="41" t="s">
        <v>1</v>
      </c>
      <c r="M152" s="41" t="s">
        <v>1</v>
      </c>
      <c r="N152" s="128" t="s">
        <v>2</v>
      </c>
      <c r="O152" s="128" t="s">
        <v>2</v>
      </c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</row>
    <row r="153" spans="1:46" ht="87" customHeight="1" x14ac:dyDescent="0.2">
      <c r="A153" s="132" t="s">
        <v>91</v>
      </c>
      <c r="B153" s="56" t="s">
        <v>179</v>
      </c>
      <c r="C153" s="56"/>
      <c r="D153" s="58" t="s">
        <v>390</v>
      </c>
      <c r="E153" s="57" t="s">
        <v>85</v>
      </c>
      <c r="F153" s="94">
        <v>43831</v>
      </c>
      <c r="G153" s="94">
        <v>44196</v>
      </c>
      <c r="H153" s="41" t="s">
        <v>4</v>
      </c>
      <c r="I153" s="86">
        <v>9269.6471999999994</v>
      </c>
      <c r="J153" s="41" t="s">
        <v>1</v>
      </c>
      <c r="K153" s="41" t="s">
        <v>1</v>
      </c>
      <c r="L153" s="41" t="s">
        <v>1</v>
      </c>
      <c r="M153" s="41" t="s">
        <v>1</v>
      </c>
      <c r="N153" s="128" t="s">
        <v>2</v>
      </c>
      <c r="O153" s="128" t="s">
        <v>2</v>
      </c>
    </row>
    <row r="154" spans="1:46" ht="93" customHeight="1" x14ac:dyDescent="0.2">
      <c r="A154" s="132" t="s">
        <v>133</v>
      </c>
      <c r="B154" s="56" t="s">
        <v>180</v>
      </c>
      <c r="C154" s="56"/>
      <c r="D154" s="58" t="s">
        <v>390</v>
      </c>
      <c r="E154" s="57" t="s">
        <v>85</v>
      </c>
      <c r="F154" s="94">
        <v>43831</v>
      </c>
      <c r="G154" s="94">
        <v>44196</v>
      </c>
      <c r="H154" s="41" t="s">
        <v>4</v>
      </c>
      <c r="I154" s="86">
        <v>2751.3438000000001</v>
      </c>
      <c r="J154" s="41" t="s">
        <v>1</v>
      </c>
      <c r="K154" s="41" t="s">
        <v>1</v>
      </c>
      <c r="L154" s="41" t="s">
        <v>1</v>
      </c>
      <c r="M154" s="41" t="s">
        <v>1</v>
      </c>
      <c r="N154" s="128" t="s">
        <v>2</v>
      </c>
      <c r="O154" s="128" t="s">
        <v>2</v>
      </c>
    </row>
    <row r="155" spans="1:46" ht="87.75" customHeight="1" x14ac:dyDescent="0.2">
      <c r="A155" s="132" t="s">
        <v>208</v>
      </c>
      <c r="B155" s="56" t="s">
        <v>181</v>
      </c>
      <c r="C155" s="56"/>
      <c r="D155" s="58" t="s">
        <v>390</v>
      </c>
      <c r="E155" s="57" t="s">
        <v>85</v>
      </c>
      <c r="F155" s="94">
        <v>43831</v>
      </c>
      <c r="G155" s="94">
        <v>44196</v>
      </c>
      <c r="H155" s="41" t="s">
        <v>4</v>
      </c>
      <c r="I155" s="86">
        <v>831.79399999999998</v>
      </c>
      <c r="J155" s="41" t="s">
        <v>1</v>
      </c>
      <c r="K155" s="41" t="s">
        <v>1</v>
      </c>
      <c r="L155" s="41" t="s">
        <v>1</v>
      </c>
      <c r="M155" s="41" t="s">
        <v>1</v>
      </c>
      <c r="N155" s="128" t="s">
        <v>2</v>
      </c>
      <c r="O155" s="128" t="s">
        <v>2</v>
      </c>
    </row>
    <row r="156" spans="1:46" ht="134.25" customHeight="1" x14ac:dyDescent="0.2">
      <c r="A156" s="55" t="s">
        <v>273</v>
      </c>
      <c r="B156" s="71" t="s">
        <v>311</v>
      </c>
      <c r="C156" s="69" t="s">
        <v>1</v>
      </c>
      <c r="D156" s="71" t="s">
        <v>390</v>
      </c>
      <c r="E156" s="71" t="s">
        <v>85</v>
      </c>
      <c r="F156" s="70" t="s">
        <v>2</v>
      </c>
      <c r="G156" s="70">
        <v>44012</v>
      </c>
      <c r="H156" s="69" t="s">
        <v>2</v>
      </c>
      <c r="I156" s="69" t="s">
        <v>2</v>
      </c>
      <c r="J156" s="69"/>
      <c r="K156" s="69" t="s">
        <v>1</v>
      </c>
      <c r="L156" s="69"/>
      <c r="M156" s="69"/>
      <c r="N156" s="69" t="s">
        <v>2</v>
      </c>
      <c r="O156" s="69" t="s">
        <v>2</v>
      </c>
    </row>
    <row r="157" spans="1:46" s="32" customFormat="1" ht="121.5" customHeight="1" x14ac:dyDescent="0.2">
      <c r="A157" s="55" t="s">
        <v>274</v>
      </c>
      <c r="B157" s="71" t="s">
        <v>314</v>
      </c>
      <c r="C157" s="71"/>
      <c r="D157" s="71" t="s">
        <v>390</v>
      </c>
      <c r="E157" s="71" t="s">
        <v>85</v>
      </c>
      <c r="F157" s="70" t="s">
        <v>2</v>
      </c>
      <c r="G157" s="70">
        <v>44104</v>
      </c>
      <c r="H157" s="69" t="s">
        <v>2</v>
      </c>
      <c r="I157" s="69" t="s">
        <v>2</v>
      </c>
      <c r="J157" s="69"/>
      <c r="K157" s="69"/>
      <c r="L157" s="69" t="s">
        <v>1</v>
      </c>
      <c r="M157" s="69"/>
      <c r="N157" s="69" t="s">
        <v>2</v>
      </c>
      <c r="O157" s="69" t="s">
        <v>2</v>
      </c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</row>
    <row r="158" spans="1:46" s="32" customFormat="1" ht="114" customHeight="1" x14ac:dyDescent="0.2">
      <c r="A158" s="205" t="s">
        <v>46</v>
      </c>
      <c r="B158" s="207" t="s">
        <v>315</v>
      </c>
      <c r="C158" s="172"/>
      <c r="D158" s="186" t="s">
        <v>390</v>
      </c>
      <c r="E158" s="186" t="s">
        <v>85</v>
      </c>
      <c r="F158" s="239">
        <v>43831</v>
      </c>
      <c r="G158" s="181">
        <v>44196</v>
      </c>
      <c r="H158" s="195" t="s">
        <v>4</v>
      </c>
      <c r="I158" s="197">
        <f>SUM(I161:I162)</f>
        <v>8413.5136000000002</v>
      </c>
      <c r="J158" s="172" t="s">
        <v>1</v>
      </c>
      <c r="K158" s="172" t="s">
        <v>1</v>
      </c>
      <c r="L158" s="172" t="s">
        <v>1</v>
      </c>
      <c r="M158" s="172" t="s">
        <v>1</v>
      </c>
      <c r="N158" s="133" t="s">
        <v>357</v>
      </c>
      <c r="O158" s="102">
        <v>80</v>
      </c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</row>
    <row r="159" spans="1:46" s="32" customFormat="1" ht="161.25" customHeight="1" x14ac:dyDescent="0.2">
      <c r="A159" s="211"/>
      <c r="B159" s="212"/>
      <c r="C159" s="173"/>
      <c r="D159" s="190"/>
      <c r="E159" s="190"/>
      <c r="F159" s="240"/>
      <c r="G159" s="182"/>
      <c r="H159" s="200"/>
      <c r="I159" s="201"/>
      <c r="J159" s="173"/>
      <c r="K159" s="173"/>
      <c r="L159" s="173"/>
      <c r="M159" s="173"/>
      <c r="N159" s="133" t="s">
        <v>360</v>
      </c>
      <c r="O159" s="102">
        <v>29</v>
      </c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</row>
    <row r="160" spans="1:46" s="32" customFormat="1" ht="183.75" customHeight="1" x14ac:dyDescent="0.2">
      <c r="A160" s="211"/>
      <c r="B160" s="212"/>
      <c r="C160" s="173"/>
      <c r="D160" s="190"/>
      <c r="E160" s="190"/>
      <c r="F160" s="240"/>
      <c r="G160" s="182"/>
      <c r="H160" s="200"/>
      <c r="I160" s="201"/>
      <c r="J160" s="173"/>
      <c r="K160" s="173"/>
      <c r="L160" s="173"/>
      <c r="M160" s="173"/>
      <c r="N160" s="133" t="s">
        <v>414</v>
      </c>
      <c r="O160" s="102">
        <v>21</v>
      </c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</row>
    <row r="161" spans="1:46" s="32" customFormat="1" ht="87" customHeight="1" x14ac:dyDescent="0.2">
      <c r="A161" s="55" t="s">
        <v>92</v>
      </c>
      <c r="B161" s="58" t="s">
        <v>182</v>
      </c>
      <c r="C161" s="58"/>
      <c r="D161" s="58" t="s">
        <v>390</v>
      </c>
      <c r="E161" s="57" t="s">
        <v>85</v>
      </c>
      <c r="F161" s="94">
        <v>43831</v>
      </c>
      <c r="G161" s="94">
        <v>44196</v>
      </c>
      <c r="H161" s="128" t="s">
        <v>4</v>
      </c>
      <c r="I161" s="86">
        <v>3064.9951999999998</v>
      </c>
      <c r="J161" s="41" t="s">
        <v>1</v>
      </c>
      <c r="K161" s="41" t="s">
        <v>1</v>
      </c>
      <c r="L161" s="41" t="s">
        <v>1</v>
      </c>
      <c r="M161" s="41" t="s">
        <v>1</v>
      </c>
      <c r="N161" s="128" t="s">
        <v>2</v>
      </c>
      <c r="O161" s="128" t="s">
        <v>2</v>
      </c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</row>
    <row r="162" spans="1:46" s="32" customFormat="1" ht="93.75" customHeight="1" x14ac:dyDescent="0.2">
      <c r="A162" s="119" t="s">
        <v>93</v>
      </c>
      <c r="B162" s="58" t="s">
        <v>183</v>
      </c>
      <c r="C162" s="58"/>
      <c r="D162" s="58" t="s">
        <v>390</v>
      </c>
      <c r="E162" s="58" t="s">
        <v>85</v>
      </c>
      <c r="F162" s="94">
        <v>43831</v>
      </c>
      <c r="G162" s="94">
        <v>44196</v>
      </c>
      <c r="H162" s="128" t="s">
        <v>4</v>
      </c>
      <c r="I162" s="86">
        <v>5348.5183999999999</v>
      </c>
      <c r="J162" s="128" t="s">
        <v>1</v>
      </c>
      <c r="K162" s="128" t="s">
        <v>1</v>
      </c>
      <c r="L162" s="128" t="s">
        <v>1</v>
      </c>
      <c r="M162" s="128" t="s">
        <v>1</v>
      </c>
      <c r="N162" s="128" t="s">
        <v>2</v>
      </c>
      <c r="O162" s="128" t="s">
        <v>2</v>
      </c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</row>
    <row r="163" spans="1:46" s="32" customFormat="1" ht="121.5" customHeight="1" x14ac:dyDescent="0.2">
      <c r="A163" s="55" t="s">
        <v>275</v>
      </c>
      <c r="B163" s="71" t="s">
        <v>305</v>
      </c>
      <c r="C163" s="69" t="s">
        <v>1</v>
      </c>
      <c r="D163" s="71" t="s">
        <v>394</v>
      </c>
      <c r="E163" s="71" t="s">
        <v>85</v>
      </c>
      <c r="F163" s="69" t="s">
        <v>2</v>
      </c>
      <c r="G163" s="70">
        <v>43921</v>
      </c>
      <c r="H163" s="69" t="s">
        <v>2</v>
      </c>
      <c r="I163" s="3" t="s">
        <v>2</v>
      </c>
      <c r="J163" s="69" t="s">
        <v>1</v>
      </c>
      <c r="K163" s="69"/>
      <c r="M163" s="69"/>
      <c r="N163" s="69" t="s">
        <v>2</v>
      </c>
      <c r="O163" s="69" t="s">
        <v>2</v>
      </c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</row>
    <row r="164" spans="1:46" s="32" customFormat="1" ht="171.75" customHeight="1" x14ac:dyDescent="0.2">
      <c r="A164" s="132" t="s">
        <v>276</v>
      </c>
      <c r="B164" s="71" t="s">
        <v>306</v>
      </c>
      <c r="C164" s="68"/>
      <c r="D164" s="71" t="s">
        <v>390</v>
      </c>
      <c r="E164" s="71" t="s">
        <v>85</v>
      </c>
      <c r="F164" s="69" t="s">
        <v>2</v>
      </c>
      <c r="G164" s="70">
        <v>44012</v>
      </c>
      <c r="H164" s="69" t="s">
        <v>2</v>
      </c>
      <c r="I164" s="3" t="s">
        <v>2</v>
      </c>
      <c r="J164" s="69"/>
      <c r="K164" s="69" t="s">
        <v>1</v>
      </c>
      <c r="L164" s="69"/>
      <c r="M164" s="69"/>
      <c r="N164" s="69" t="s">
        <v>2</v>
      </c>
      <c r="O164" s="69" t="s">
        <v>2</v>
      </c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</row>
    <row r="165" spans="1:46" s="33" customFormat="1" ht="57" customHeight="1" x14ac:dyDescent="0.2">
      <c r="A165" s="209" t="s">
        <v>47</v>
      </c>
      <c r="B165" s="217" t="s">
        <v>316</v>
      </c>
      <c r="C165" s="220"/>
      <c r="D165" s="184" t="s">
        <v>391</v>
      </c>
      <c r="E165" s="184" t="s">
        <v>85</v>
      </c>
      <c r="F165" s="181">
        <v>43831</v>
      </c>
      <c r="G165" s="181">
        <v>44196</v>
      </c>
      <c r="H165" s="128" t="s">
        <v>4</v>
      </c>
      <c r="I165" s="156">
        <f>I170+I171+I173</f>
        <v>19217.061999999998</v>
      </c>
      <c r="J165" s="188" t="s">
        <v>1</v>
      </c>
      <c r="K165" s="188" t="s">
        <v>1</v>
      </c>
      <c r="L165" s="188" t="s">
        <v>1</v>
      </c>
      <c r="M165" s="188" t="s">
        <v>1</v>
      </c>
      <c r="N165" s="230" t="s">
        <v>357</v>
      </c>
      <c r="O165" s="269">
        <v>80</v>
      </c>
    </row>
    <row r="166" spans="1:46" s="33" customFormat="1" ht="63" customHeight="1" x14ac:dyDescent="0.2">
      <c r="A166" s="216"/>
      <c r="B166" s="218"/>
      <c r="C166" s="221"/>
      <c r="D166" s="215"/>
      <c r="E166" s="215"/>
      <c r="F166" s="182"/>
      <c r="G166" s="182"/>
      <c r="H166" s="179" t="s">
        <v>320</v>
      </c>
      <c r="I166" s="245">
        <f>I172</f>
        <v>60536.4</v>
      </c>
      <c r="J166" s="189"/>
      <c r="K166" s="189"/>
      <c r="L166" s="189"/>
      <c r="M166" s="189"/>
      <c r="N166" s="231"/>
      <c r="O166" s="270"/>
    </row>
    <row r="167" spans="1:46" s="33" customFormat="1" ht="199.5" customHeight="1" x14ac:dyDescent="0.2">
      <c r="A167" s="216"/>
      <c r="B167" s="218"/>
      <c r="C167" s="221"/>
      <c r="D167" s="215"/>
      <c r="E167" s="215"/>
      <c r="F167" s="182"/>
      <c r="G167" s="182"/>
      <c r="H167" s="234"/>
      <c r="I167" s="246"/>
      <c r="J167" s="189"/>
      <c r="K167" s="189"/>
      <c r="L167" s="189"/>
      <c r="M167" s="189"/>
      <c r="N167" s="139" t="s">
        <v>361</v>
      </c>
      <c r="O167" s="141">
        <v>5</v>
      </c>
    </row>
    <row r="168" spans="1:46" s="33" customFormat="1" ht="130.5" customHeight="1" x14ac:dyDescent="0.2">
      <c r="A168" s="216"/>
      <c r="B168" s="218"/>
      <c r="C168" s="221"/>
      <c r="D168" s="215"/>
      <c r="E168" s="215"/>
      <c r="F168" s="182"/>
      <c r="G168" s="182"/>
      <c r="H168" s="234"/>
      <c r="I168" s="246"/>
      <c r="J168" s="189"/>
      <c r="K168" s="189"/>
      <c r="L168" s="189"/>
      <c r="M168" s="189"/>
      <c r="N168" s="139" t="s">
        <v>362</v>
      </c>
      <c r="O168" s="141">
        <v>1</v>
      </c>
    </row>
    <row r="169" spans="1:46" s="33" customFormat="1" ht="120" customHeight="1" x14ac:dyDescent="0.2">
      <c r="A169" s="216"/>
      <c r="B169" s="218"/>
      <c r="C169" s="221"/>
      <c r="D169" s="215"/>
      <c r="E169" s="215"/>
      <c r="F169" s="182"/>
      <c r="G169" s="182"/>
      <c r="H169" s="234"/>
      <c r="I169" s="246"/>
      <c r="J169" s="189"/>
      <c r="K169" s="189"/>
      <c r="L169" s="189"/>
      <c r="M169" s="189"/>
      <c r="N169" s="139" t="s">
        <v>363</v>
      </c>
      <c r="O169" s="141">
        <v>1</v>
      </c>
    </row>
    <row r="170" spans="1:46" s="33" customFormat="1" ht="202.5" customHeight="1" x14ac:dyDescent="0.2">
      <c r="A170" s="55" t="s">
        <v>48</v>
      </c>
      <c r="B170" s="57" t="s">
        <v>184</v>
      </c>
      <c r="C170" s="57"/>
      <c r="D170" s="58" t="s">
        <v>390</v>
      </c>
      <c r="E170" s="57" t="s">
        <v>85</v>
      </c>
      <c r="F170" s="36">
        <v>43831</v>
      </c>
      <c r="G170" s="36">
        <v>44196</v>
      </c>
      <c r="H170" s="41" t="s">
        <v>4</v>
      </c>
      <c r="I170" s="85">
        <v>13815.297</v>
      </c>
      <c r="J170" s="41" t="s">
        <v>1</v>
      </c>
      <c r="K170" s="41" t="s">
        <v>1</v>
      </c>
      <c r="L170" s="41" t="s">
        <v>1</v>
      </c>
      <c r="M170" s="41" t="s">
        <v>1</v>
      </c>
      <c r="N170" s="41" t="s">
        <v>2</v>
      </c>
      <c r="O170" s="41" t="s">
        <v>2</v>
      </c>
    </row>
    <row r="171" spans="1:46" s="33" customFormat="1" ht="87.75" customHeight="1" x14ac:dyDescent="0.2">
      <c r="A171" s="226" t="s">
        <v>49</v>
      </c>
      <c r="B171" s="184" t="s">
        <v>319</v>
      </c>
      <c r="C171" s="179"/>
      <c r="D171" s="184" t="s">
        <v>390</v>
      </c>
      <c r="E171" s="184" t="s">
        <v>85</v>
      </c>
      <c r="F171" s="193">
        <v>43831</v>
      </c>
      <c r="G171" s="193">
        <v>44196</v>
      </c>
      <c r="H171" s="41" t="s">
        <v>4</v>
      </c>
      <c r="I171" s="85">
        <v>3186.127</v>
      </c>
      <c r="J171" s="179" t="s">
        <v>1</v>
      </c>
      <c r="K171" s="179" t="s">
        <v>1</v>
      </c>
      <c r="L171" s="179" t="s">
        <v>1</v>
      </c>
      <c r="M171" s="179" t="s">
        <v>1</v>
      </c>
      <c r="N171" s="179" t="s">
        <v>2</v>
      </c>
      <c r="O171" s="179" t="s">
        <v>2</v>
      </c>
    </row>
    <row r="172" spans="1:46" s="33" customFormat="1" ht="45.75" customHeight="1" x14ac:dyDescent="0.2">
      <c r="A172" s="227"/>
      <c r="B172" s="185"/>
      <c r="C172" s="180"/>
      <c r="D172" s="185"/>
      <c r="E172" s="185"/>
      <c r="F172" s="194"/>
      <c r="G172" s="194"/>
      <c r="H172" s="41" t="s">
        <v>320</v>
      </c>
      <c r="I172" s="85">
        <v>60536.4</v>
      </c>
      <c r="J172" s="180"/>
      <c r="K172" s="180"/>
      <c r="L172" s="180"/>
      <c r="M172" s="180"/>
      <c r="N172" s="180"/>
      <c r="O172" s="180"/>
    </row>
    <row r="173" spans="1:46" s="33" customFormat="1" ht="115.5" customHeight="1" x14ac:dyDescent="0.2">
      <c r="A173" s="119" t="s">
        <v>317</v>
      </c>
      <c r="B173" s="58" t="s">
        <v>318</v>
      </c>
      <c r="C173" s="58"/>
      <c r="D173" s="58" t="s">
        <v>390</v>
      </c>
      <c r="E173" s="58" t="s">
        <v>85</v>
      </c>
      <c r="F173" s="94">
        <v>43831</v>
      </c>
      <c r="G173" s="94">
        <v>44196</v>
      </c>
      <c r="H173" s="128" t="s">
        <v>4</v>
      </c>
      <c r="I173" s="86">
        <v>2215.6379999999999</v>
      </c>
      <c r="J173" s="128" t="s">
        <v>1</v>
      </c>
      <c r="K173" s="128" t="s">
        <v>1</v>
      </c>
      <c r="L173" s="128" t="s">
        <v>1</v>
      </c>
      <c r="M173" s="128" t="s">
        <v>1</v>
      </c>
      <c r="N173" s="128" t="s">
        <v>2</v>
      </c>
      <c r="O173" s="128" t="s">
        <v>2</v>
      </c>
    </row>
    <row r="174" spans="1:46" s="32" customFormat="1" ht="120" customHeight="1" x14ac:dyDescent="0.2">
      <c r="A174" s="132" t="s">
        <v>277</v>
      </c>
      <c r="B174" s="71" t="s">
        <v>278</v>
      </c>
      <c r="C174" s="68"/>
      <c r="D174" s="71" t="s">
        <v>394</v>
      </c>
      <c r="E174" s="71" t="s">
        <v>85</v>
      </c>
      <c r="F174" s="69" t="s">
        <v>2</v>
      </c>
      <c r="G174" s="70">
        <v>43921</v>
      </c>
      <c r="H174" s="69" t="s">
        <v>2</v>
      </c>
      <c r="I174" s="3" t="s">
        <v>2</v>
      </c>
      <c r="J174" s="69" t="s">
        <v>1</v>
      </c>
      <c r="K174" s="69"/>
      <c r="L174" s="69"/>
      <c r="M174" s="69"/>
      <c r="N174" s="69" t="s">
        <v>2</v>
      </c>
      <c r="O174" s="69" t="s">
        <v>2</v>
      </c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</row>
    <row r="175" spans="1:46" s="32" customFormat="1" ht="169.5" customHeight="1" x14ac:dyDescent="0.2">
      <c r="A175" s="132" t="s">
        <v>328</v>
      </c>
      <c r="B175" s="71" t="s">
        <v>393</v>
      </c>
      <c r="C175" s="68"/>
      <c r="D175" s="71" t="s">
        <v>390</v>
      </c>
      <c r="E175" s="71" t="s">
        <v>85</v>
      </c>
      <c r="F175" s="69" t="s">
        <v>2</v>
      </c>
      <c r="G175" s="70">
        <v>44104</v>
      </c>
      <c r="H175" s="69" t="s">
        <v>2</v>
      </c>
      <c r="I175" s="3" t="s">
        <v>2</v>
      </c>
      <c r="J175" s="40"/>
      <c r="K175" s="69"/>
      <c r="L175" s="69" t="s">
        <v>1</v>
      </c>
      <c r="M175" s="40"/>
      <c r="N175" s="69" t="s">
        <v>2</v>
      </c>
      <c r="O175" s="69" t="s">
        <v>2</v>
      </c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</row>
    <row r="176" spans="1:46" s="33" customFormat="1" ht="29.25" customHeight="1" x14ac:dyDescent="0.2">
      <c r="A176" s="226"/>
      <c r="B176" s="274" t="s">
        <v>214</v>
      </c>
      <c r="C176" s="244" t="s">
        <v>2</v>
      </c>
      <c r="D176" s="244" t="s">
        <v>2</v>
      </c>
      <c r="E176" s="244" t="s">
        <v>2</v>
      </c>
      <c r="F176" s="244" t="s">
        <v>2</v>
      </c>
      <c r="G176" s="244" t="s">
        <v>2</v>
      </c>
      <c r="H176" s="82" t="s">
        <v>72</v>
      </c>
      <c r="I176" s="84">
        <f>I177+I179+I178</f>
        <v>334322.90895000001</v>
      </c>
      <c r="J176" s="195" t="s">
        <v>2</v>
      </c>
      <c r="K176" s="195" t="s">
        <v>2</v>
      </c>
      <c r="L176" s="195" t="s">
        <v>2</v>
      </c>
      <c r="M176" s="195" t="s">
        <v>2</v>
      </c>
      <c r="N176" s="244" t="s">
        <v>2</v>
      </c>
      <c r="O176" s="244" t="s">
        <v>2</v>
      </c>
    </row>
    <row r="177" spans="1:15" s="33" customFormat="1" ht="51.75" customHeight="1" x14ac:dyDescent="0.2">
      <c r="A177" s="228"/>
      <c r="B177" s="274"/>
      <c r="C177" s="244"/>
      <c r="D177" s="244"/>
      <c r="E177" s="244"/>
      <c r="F177" s="244"/>
      <c r="G177" s="244"/>
      <c r="H177" s="82" t="s">
        <v>4</v>
      </c>
      <c r="I177" s="84">
        <f>I112+I117+I128+I139+I149+I158+I165</f>
        <v>273643.54551999999</v>
      </c>
      <c r="J177" s="200"/>
      <c r="K177" s="200"/>
      <c r="L177" s="200"/>
      <c r="M177" s="200"/>
      <c r="N177" s="244"/>
      <c r="O177" s="244"/>
    </row>
    <row r="178" spans="1:15" s="33" customFormat="1" ht="51.75" customHeight="1" x14ac:dyDescent="0.2">
      <c r="A178" s="228"/>
      <c r="B178" s="274"/>
      <c r="C178" s="244"/>
      <c r="D178" s="244"/>
      <c r="E178" s="244"/>
      <c r="F178" s="244"/>
      <c r="G178" s="244"/>
      <c r="H178" s="41" t="s">
        <v>320</v>
      </c>
      <c r="I178" s="84">
        <f>I166</f>
        <v>60536.4</v>
      </c>
      <c r="J178" s="200"/>
      <c r="K178" s="200"/>
      <c r="L178" s="200"/>
      <c r="M178" s="200"/>
      <c r="N178" s="244"/>
      <c r="O178" s="244"/>
    </row>
    <row r="179" spans="1:15" s="33" customFormat="1" ht="33.75" customHeight="1" x14ac:dyDescent="0.2">
      <c r="A179" s="227"/>
      <c r="B179" s="274"/>
      <c r="C179" s="244"/>
      <c r="D179" s="244"/>
      <c r="E179" s="244"/>
      <c r="F179" s="244"/>
      <c r="G179" s="244"/>
      <c r="H179" s="81" t="s">
        <v>136</v>
      </c>
      <c r="I179" s="157">
        <f>I113</f>
        <v>142.96342999999999</v>
      </c>
      <c r="J179" s="196"/>
      <c r="K179" s="196"/>
      <c r="L179" s="196"/>
      <c r="M179" s="196"/>
      <c r="N179" s="244"/>
      <c r="O179" s="244"/>
    </row>
    <row r="180" spans="1:15" s="33" customFormat="1" ht="27" customHeight="1" x14ac:dyDescent="0.2">
      <c r="A180" s="132"/>
      <c r="B180" s="267" t="s">
        <v>86</v>
      </c>
      <c r="C180" s="268"/>
      <c r="D180" s="268"/>
      <c r="E180" s="268"/>
      <c r="F180" s="268"/>
      <c r="G180" s="268"/>
      <c r="H180" s="268"/>
      <c r="I180" s="268"/>
      <c r="J180" s="268"/>
      <c r="K180" s="268"/>
      <c r="L180" s="268"/>
      <c r="M180" s="268"/>
      <c r="N180" s="268"/>
      <c r="O180" s="268"/>
    </row>
    <row r="181" spans="1:15" s="33" customFormat="1" ht="121.5" customHeight="1" x14ac:dyDescent="0.2">
      <c r="A181" s="72" t="s">
        <v>50</v>
      </c>
      <c r="B181" s="133" t="s">
        <v>121</v>
      </c>
      <c r="C181" s="58"/>
      <c r="D181" s="58" t="s">
        <v>390</v>
      </c>
      <c r="E181" s="58" t="s">
        <v>325</v>
      </c>
      <c r="F181" s="94">
        <v>43831</v>
      </c>
      <c r="G181" s="94">
        <v>44196</v>
      </c>
      <c r="H181" s="128" t="s">
        <v>3</v>
      </c>
      <c r="I181" s="64">
        <f>SUM(I182:I183)</f>
        <v>0</v>
      </c>
      <c r="J181" s="95" t="s">
        <v>1</v>
      </c>
      <c r="K181" s="95" t="s">
        <v>1</v>
      </c>
      <c r="L181" s="95" t="s">
        <v>1</v>
      </c>
      <c r="M181" s="95" t="s">
        <v>1</v>
      </c>
      <c r="N181" s="133" t="s">
        <v>364</v>
      </c>
      <c r="O181" s="102">
        <v>100</v>
      </c>
    </row>
    <row r="182" spans="1:15" s="33" customFormat="1" ht="104.25" customHeight="1" x14ac:dyDescent="0.2">
      <c r="A182" s="73" t="s">
        <v>94</v>
      </c>
      <c r="B182" s="58" t="s">
        <v>185</v>
      </c>
      <c r="C182" s="58"/>
      <c r="D182" s="58" t="s">
        <v>390</v>
      </c>
      <c r="E182" s="58" t="s">
        <v>325</v>
      </c>
      <c r="F182" s="94">
        <v>43831</v>
      </c>
      <c r="G182" s="94">
        <v>44196</v>
      </c>
      <c r="H182" s="128" t="s">
        <v>3</v>
      </c>
      <c r="I182" s="23">
        <v>0</v>
      </c>
      <c r="J182" s="128" t="s">
        <v>1</v>
      </c>
      <c r="K182" s="128" t="s">
        <v>1</v>
      </c>
      <c r="L182" s="128" t="s">
        <v>1</v>
      </c>
      <c r="M182" s="128" t="s">
        <v>1</v>
      </c>
      <c r="N182" s="128" t="s">
        <v>2</v>
      </c>
      <c r="O182" s="128" t="s">
        <v>2</v>
      </c>
    </row>
    <row r="183" spans="1:15" s="33" customFormat="1" ht="93" customHeight="1" x14ac:dyDescent="0.2">
      <c r="A183" s="73" t="s">
        <v>95</v>
      </c>
      <c r="B183" s="58" t="s">
        <v>186</v>
      </c>
      <c r="C183" s="58"/>
      <c r="D183" s="58" t="s">
        <v>390</v>
      </c>
      <c r="E183" s="58" t="s">
        <v>325</v>
      </c>
      <c r="F183" s="94">
        <v>43831</v>
      </c>
      <c r="G183" s="94">
        <v>44196</v>
      </c>
      <c r="H183" s="128" t="s">
        <v>3</v>
      </c>
      <c r="I183" s="23">
        <v>0</v>
      </c>
      <c r="J183" s="128" t="s">
        <v>1</v>
      </c>
      <c r="K183" s="128" t="s">
        <v>1</v>
      </c>
      <c r="L183" s="128" t="s">
        <v>1</v>
      </c>
      <c r="M183" s="128" t="s">
        <v>1</v>
      </c>
      <c r="N183" s="128" t="s">
        <v>2</v>
      </c>
      <c r="O183" s="128" t="s">
        <v>2</v>
      </c>
    </row>
    <row r="184" spans="1:15" s="15" customFormat="1" ht="120.75" customHeight="1" x14ac:dyDescent="0.2">
      <c r="A184" s="72" t="s">
        <v>68</v>
      </c>
      <c r="B184" s="133" t="s">
        <v>122</v>
      </c>
      <c r="C184" s="133"/>
      <c r="D184" s="58" t="s">
        <v>390</v>
      </c>
      <c r="E184" s="58" t="s">
        <v>75</v>
      </c>
      <c r="F184" s="77">
        <v>43831</v>
      </c>
      <c r="G184" s="77">
        <v>44196</v>
      </c>
      <c r="H184" s="95" t="s">
        <v>3</v>
      </c>
      <c r="I184" s="22">
        <f>SUM(I185:I186)</f>
        <v>0</v>
      </c>
      <c r="J184" s="95" t="s">
        <v>1</v>
      </c>
      <c r="K184" s="95" t="s">
        <v>1</v>
      </c>
      <c r="L184" s="95" t="s">
        <v>1</v>
      </c>
      <c r="M184" s="95" t="s">
        <v>1</v>
      </c>
      <c r="N184" s="133" t="s">
        <v>364</v>
      </c>
      <c r="O184" s="102">
        <v>100</v>
      </c>
    </row>
    <row r="185" spans="1:15" s="33" customFormat="1" ht="74.25" customHeight="1" x14ac:dyDescent="0.2">
      <c r="A185" s="73" t="s">
        <v>96</v>
      </c>
      <c r="B185" s="58" t="s">
        <v>187</v>
      </c>
      <c r="C185" s="58"/>
      <c r="D185" s="58" t="s">
        <v>390</v>
      </c>
      <c r="E185" s="58" t="s">
        <v>75</v>
      </c>
      <c r="F185" s="94">
        <v>43831</v>
      </c>
      <c r="G185" s="94">
        <v>44196</v>
      </c>
      <c r="H185" s="128" t="s">
        <v>3</v>
      </c>
      <c r="I185" s="24">
        <v>0</v>
      </c>
      <c r="J185" s="128" t="s">
        <v>1</v>
      </c>
      <c r="K185" s="128" t="s">
        <v>1</v>
      </c>
      <c r="L185" s="128" t="s">
        <v>1</v>
      </c>
      <c r="M185" s="128" t="s">
        <v>1</v>
      </c>
      <c r="N185" s="128" t="s">
        <v>2</v>
      </c>
      <c r="O185" s="128" t="s">
        <v>2</v>
      </c>
    </row>
    <row r="186" spans="1:15" s="33" customFormat="1" ht="74.25" customHeight="1" x14ac:dyDescent="0.2">
      <c r="A186" s="73" t="s">
        <v>97</v>
      </c>
      <c r="B186" s="58" t="s">
        <v>188</v>
      </c>
      <c r="C186" s="58"/>
      <c r="D186" s="58" t="s">
        <v>390</v>
      </c>
      <c r="E186" s="58" t="s">
        <v>75</v>
      </c>
      <c r="F186" s="94">
        <v>43831</v>
      </c>
      <c r="G186" s="94">
        <v>44196</v>
      </c>
      <c r="H186" s="128" t="s">
        <v>3</v>
      </c>
      <c r="I186" s="23">
        <v>0</v>
      </c>
      <c r="J186" s="128" t="s">
        <v>1</v>
      </c>
      <c r="K186" s="128" t="s">
        <v>1</v>
      </c>
      <c r="L186" s="128" t="s">
        <v>1</v>
      </c>
      <c r="M186" s="128" t="s">
        <v>1</v>
      </c>
      <c r="N186" s="128" t="s">
        <v>2</v>
      </c>
      <c r="O186" s="128" t="s">
        <v>2</v>
      </c>
    </row>
    <row r="187" spans="1:15" s="33" customFormat="1" ht="135.75" customHeight="1" x14ac:dyDescent="0.2">
      <c r="A187" s="205" t="s">
        <v>87</v>
      </c>
      <c r="B187" s="207" t="s">
        <v>123</v>
      </c>
      <c r="C187" s="195"/>
      <c r="D187" s="184" t="s">
        <v>390</v>
      </c>
      <c r="E187" s="186" t="s">
        <v>81</v>
      </c>
      <c r="F187" s="181">
        <v>43831</v>
      </c>
      <c r="G187" s="181">
        <v>44196</v>
      </c>
      <c r="H187" s="195" t="s">
        <v>4</v>
      </c>
      <c r="I187" s="170">
        <f>SUM(I190:I191)</f>
        <v>131445.45087</v>
      </c>
      <c r="J187" s="172" t="s">
        <v>1</v>
      </c>
      <c r="K187" s="172" t="s">
        <v>1</v>
      </c>
      <c r="L187" s="172" t="s">
        <v>1</v>
      </c>
      <c r="M187" s="172" t="s">
        <v>1</v>
      </c>
      <c r="N187" s="133" t="s">
        <v>365</v>
      </c>
      <c r="O187" s="102">
        <v>100</v>
      </c>
    </row>
    <row r="188" spans="1:15" s="33" customFormat="1" ht="114.75" customHeight="1" x14ac:dyDescent="0.2">
      <c r="A188" s="211"/>
      <c r="B188" s="212"/>
      <c r="C188" s="200"/>
      <c r="D188" s="215"/>
      <c r="E188" s="190"/>
      <c r="F188" s="182"/>
      <c r="G188" s="182"/>
      <c r="H188" s="200"/>
      <c r="I188" s="171"/>
      <c r="J188" s="173"/>
      <c r="K188" s="173"/>
      <c r="L188" s="173"/>
      <c r="M188" s="173"/>
      <c r="N188" s="63" t="s">
        <v>366</v>
      </c>
      <c r="O188" s="103">
        <v>415</v>
      </c>
    </row>
    <row r="189" spans="1:15" s="33" customFormat="1" ht="124.5" customHeight="1" x14ac:dyDescent="0.2">
      <c r="A189" s="206"/>
      <c r="B189" s="208"/>
      <c r="C189" s="196"/>
      <c r="D189" s="185"/>
      <c r="E189" s="187"/>
      <c r="F189" s="183"/>
      <c r="G189" s="183"/>
      <c r="H189" s="196"/>
      <c r="I189" s="175"/>
      <c r="J189" s="174"/>
      <c r="K189" s="174"/>
      <c r="L189" s="174"/>
      <c r="M189" s="174"/>
      <c r="N189" s="63" t="s">
        <v>382</v>
      </c>
      <c r="O189" s="103">
        <v>30</v>
      </c>
    </row>
    <row r="190" spans="1:15" s="33" customFormat="1" ht="84" customHeight="1" x14ac:dyDescent="0.2">
      <c r="A190" s="55" t="s">
        <v>98</v>
      </c>
      <c r="B190" s="58" t="s">
        <v>189</v>
      </c>
      <c r="C190" s="58"/>
      <c r="D190" s="57" t="s">
        <v>391</v>
      </c>
      <c r="E190" s="57" t="s">
        <v>76</v>
      </c>
      <c r="F190" s="94">
        <v>43831</v>
      </c>
      <c r="G190" s="94">
        <v>44196</v>
      </c>
      <c r="H190" s="128" t="s">
        <v>4</v>
      </c>
      <c r="I190" s="85">
        <v>131445.45087</v>
      </c>
      <c r="J190" s="41" t="s">
        <v>1</v>
      </c>
      <c r="K190" s="41" t="s">
        <v>1</v>
      </c>
      <c r="L190" s="41" t="s">
        <v>1</v>
      </c>
      <c r="M190" s="41" t="s">
        <v>1</v>
      </c>
      <c r="N190" s="128" t="s">
        <v>2</v>
      </c>
      <c r="O190" s="128" t="s">
        <v>2</v>
      </c>
    </row>
    <row r="191" spans="1:15" s="33" customFormat="1" ht="72.75" customHeight="1" x14ac:dyDescent="0.2">
      <c r="A191" s="73" t="s">
        <v>99</v>
      </c>
      <c r="B191" s="58" t="s">
        <v>190</v>
      </c>
      <c r="C191" s="58"/>
      <c r="D191" s="57" t="s">
        <v>391</v>
      </c>
      <c r="E191" s="58" t="s">
        <v>59</v>
      </c>
      <c r="F191" s="94">
        <v>43831</v>
      </c>
      <c r="G191" s="94">
        <v>44196</v>
      </c>
      <c r="H191" s="128" t="s">
        <v>3</v>
      </c>
      <c r="I191" s="59">
        <v>0</v>
      </c>
      <c r="J191" s="128" t="s">
        <v>1</v>
      </c>
      <c r="K191" s="128" t="s">
        <v>1</v>
      </c>
      <c r="L191" s="128" t="s">
        <v>1</v>
      </c>
      <c r="M191" s="128" t="s">
        <v>1</v>
      </c>
      <c r="N191" s="128" t="s">
        <v>2</v>
      </c>
      <c r="O191" s="128" t="s">
        <v>2</v>
      </c>
    </row>
    <row r="192" spans="1:15" s="33" customFormat="1" ht="119.25" customHeight="1" x14ac:dyDescent="0.2">
      <c r="A192" s="55" t="s">
        <v>281</v>
      </c>
      <c r="B192" s="71" t="s">
        <v>279</v>
      </c>
      <c r="C192" s="68"/>
      <c r="D192" s="71" t="s">
        <v>395</v>
      </c>
      <c r="E192" s="71" t="s">
        <v>75</v>
      </c>
      <c r="F192" s="69" t="s">
        <v>2</v>
      </c>
      <c r="G192" s="70">
        <v>43840</v>
      </c>
      <c r="H192" s="69" t="s">
        <v>2</v>
      </c>
      <c r="I192" s="69" t="s">
        <v>2</v>
      </c>
      <c r="J192" s="69" t="s">
        <v>1</v>
      </c>
      <c r="K192" s="69"/>
      <c r="L192" s="69"/>
      <c r="M192" s="69"/>
      <c r="N192" s="69" t="s">
        <v>2</v>
      </c>
      <c r="O192" s="69" t="s">
        <v>2</v>
      </c>
    </row>
    <row r="193" spans="1:15" s="33" customFormat="1" ht="119.25" customHeight="1" x14ac:dyDescent="0.2">
      <c r="A193" s="55" t="s">
        <v>282</v>
      </c>
      <c r="B193" s="71" t="s">
        <v>280</v>
      </c>
      <c r="C193" s="68"/>
      <c r="D193" s="71" t="s">
        <v>390</v>
      </c>
      <c r="E193" s="71" t="s">
        <v>59</v>
      </c>
      <c r="F193" s="69" t="s">
        <v>2</v>
      </c>
      <c r="G193" s="70">
        <v>44104</v>
      </c>
      <c r="H193" s="69" t="s">
        <v>2</v>
      </c>
      <c r="I193" s="69" t="s">
        <v>2</v>
      </c>
      <c r="J193" s="69"/>
      <c r="K193" s="69"/>
      <c r="L193" s="69" t="s">
        <v>1</v>
      </c>
      <c r="M193" s="69"/>
      <c r="N193" s="69" t="s">
        <v>2</v>
      </c>
      <c r="O193" s="69" t="s">
        <v>2</v>
      </c>
    </row>
    <row r="194" spans="1:15" s="33" customFormat="1" ht="91.5" customHeight="1" x14ac:dyDescent="0.2">
      <c r="A194" s="55" t="s">
        <v>388</v>
      </c>
      <c r="B194" s="71" t="s">
        <v>389</v>
      </c>
      <c r="C194" s="68"/>
      <c r="D194" s="71" t="s">
        <v>390</v>
      </c>
      <c r="E194" s="71" t="s">
        <v>59</v>
      </c>
      <c r="F194" s="69" t="s">
        <v>2</v>
      </c>
      <c r="G194" s="70">
        <v>44105</v>
      </c>
      <c r="H194" s="69" t="s">
        <v>2</v>
      </c>
      <c r="I194" s="69" t="s">
        <v>2</v>
      </c>
      <c r="J194" s="69"/>
      <c r="K194" s="69"/>
      <c r="L194" s="69"/>
      <c r="M194" s="69" t="s">
        <v>1</v>
      </c>
      <c r="N194" s="69" t="s">
        <v>2</v>
      </c>
      <c r="O194" s="69" t="s">
        <v>2</v>
      </c>
    </row>
    <row r="195" spans="1:15" s="33" customFormat="1" ht="132" customHeight="1" x14ac:dyDescent="0.2">
      <c r="A195" s="205" t="s">
        <v>56</v>
      </c>
      <c r="B195" s="207" t="s">
        <v>124</v>
      </c>
      <c r="C195" s="195"/>
      <c r="D195" s="186" t="s">
        <v>431</v>
      </c>
      <c r="E195" s="186" t="s">
        <v>218</v>
      </c>
      <c r="F195" s="181">
        <v>43831</v>
      </c>
      <c r="G195" s="181">
        <v>44196</v>
      </c>
      <c r="H195" s="195" t="s">
        <v>4</v>
      </c>
      <c r="I195" s="170">
        <f>SUM(I197:I198)</f>
        <v>23842.931140000001</v>
      </c>
      <c r="J195" s="172" t="s">
        <v>1</v>
      </c>
      <c r="K195" s="172" t="s">
        <v>1</v>
      </c>
      <c r="L195" s="172" t="s">
        <v>1</v>
      </c>
      <c r="M195" s="172" t="s">
        <v>1</v>
      </c>
      <c r="N195" s="133" t="s">
        <v>367</v>
      </c>
      <c r="O195" s="102">
        <v>100</v>
      </c>
    </row>
    <row r="196" spans="1:15" s="33" customFormat="1" ht="88.5" customHeight="1" x14ac:dyDescent="0.2">
      <c r="A196" s="206"/>
      <c r="B196" s="208"/>
      <c r="C196" s="196"/>
      <c r="D196" s="187"/>
      <c r="E196" s="187"/>
      <c r="F196" s="183"/>
      <c r="G196" s="183"/>
      <c r="H196" s="196"/>
      <c r="I196" s="175"/>
      <c r="J196" s="174"/>
      <c r="K196" s="174"/>
      <c r="L196" s="174"/>
      <c r="M196" s="174"/>
      <c r="N196" s="138" t="s">
        <v>368</v>
      </c>
      <c r="O196" s="114">
        <v>35</v>
      </c>
    </row>
    <row r="197" spans="1:15" s="33" customFormat="1" ht="90" customHeight="1" x14ac:dyDescent="0.2">
      <c r="A197" s="118" t="s">
        <v>100</v>
      </c>
      <c r="B197" s="58" t="s">
        <v>191</v>
      </c>
      <c r="C197" s="58"/>
      <c r="D197" s="58" t="s">
        <v>429</v>
      </c>
      <c r="E197" s="58" t="s">
        <v>218</v>
      </c>
      <c r="F197" s="94">
        <v>43831</v>
      </c>
      <c r="G197" s="94">
        <v>44196</v>
      </c>
      <c r="H197" s="128" t="s">
        <v>4</v>
      </c>
      <c r="I197" s="86">
        <v>14193.74869</v>
      </c>
      <c r="J197" s="128" t="s">
        <v>1</v>
      </c>
      <c r="K197" s="128" t="s">
        <v>1</v>
      </c>
      <c r="L197" s="128" t="s">
        <v>1</v>
      </c>
      <c r="M197" s="128" t="s">
        <v>1</v>
      </c>
      <c r="N197" s="128" t="s">
        <v>2</v>
      </c>
      <c r="O197" s="128" t="s">
        <v>2</v>
      </c>
    </row>
    <row r="198" spans="1:15" s="33" customFormat="1" ht="85.5" customHeight="1" x14ac:dyDescent="0.2">
      <c r="A198" s="118" t="s">
        <v>101</v>
      </c>
      <c r="B198" s="78" t="s">
        <v>192</v>
      </c>
      <c r="C198" s="58"/>
      <c r="D198" s="58" t="s">
        <v>429</v>
      </c>
      <c r="E198" s="58" t="s">
        <v>218</v>
      </c>
      <c r="F198" s="94">
        <v>43831</v>
      </c>
      <c r="G198" s="94">
        <v>44196</v>
      </c>
      <c r="H198" s="128" t="s">
        <v>4</v>
      </c>
      <c r="I198" s="86">
        <v>9649.1824500000002</v>
      </c>
      <c r="J198" s="128" t="s">
        <v>1</v>
      </c>
      <c r="K198" s="128" t="s">
        <v>1</v>
      </c>
      <c r="L198" s="128" t="s">
        <v>1</v>
      </c>
      <c r="M198" s="128" t="s">
        <v>1</v>
      </c>
      <c r="N198" s="128" t="s">
        <v>2</v>
      </c>
      <c r="O198" s="128" t="s">
        <v>2</v>
      </c>
    </row>
    <row r="199" spans="1:15" s="33" customFormat="1" ht="134.25" customHeight="1" x14ac:dyDescent="0.2">
      <c r="A199" s="55" t="s">
        <v>283</v>
      </c>
      <c r="B199" s="71" t="s">
        <v>285</v>
      </c>
      <c r="C199" s="68"/>
      <c r="D199" s="71" t="s">
        <v>396</v>
      </c>
      <c r="E199" s="71" t="s">
        <v>218</v>
      </c>
      <c r="F199" s="69" t="s">
        <v>2</v>
      </c>
      <c r="G199" s="70">
        <v>43840</v>
      </c>
      <c r="H199" s="69" t="s">
        <v>2</v>
      </c>
      <c r="I199" s="69" t="s">
        <v>2</v>
      </c>
      <c r="J199" s="69" t="s">
        <v>1</v>
      </c>
      <c r="K199" s="69"/>
      <c r="L199" s="69"/>
      <c r="M199" s="69"/>
      <c r="N199" s="69" t="s">
        <v>2</v>
      </c>
      <c r="O199" s="69" t="s">
        <v>2</v>
      </c>
    </row>
    <row r="200" spans="1:15" s="33" customFormat="1" ht="90.75" customHeight="1" x14ac:dyDescent="0.2">
      <c r="A200" s="55" t="s">
        <v>284</v>
      </c>
      <c r="B200" s="71" t="s">
        <v>419</v>
      </c>
      <c r="C200" s="68"/>
      <c r="D200" s="71" t="s">
        <v>392</v>
      </c>
      <c r="E200" s="71" t="s">
        <v>218</v>
      </c>
      <c r="F200" s="69" t="s">
        <v>2</v>
      </c>
      <c r="G200" s="70">
        <v>43982</v>
      </c>
      <c r="H200" s="69" t="s">
        <v>2</v>
      </c>
      <c r="I200" s="69" t="s">
        <v>2</v>
      </c>
      <c r="J200" s="69"/>
      <c r="K200" s="69" t="s">
        <v>1</v>
      </c>
      <c r="L200" s="69"/>
      <c r="M200" s="69"/>
      <c r="N200" s="69" t="s">
        <v>2</v>
      </c>
      <c r="O200" s="69" t="s">
        <v>2</v>
      </c>
    </row>
    <row r="201" spans="1:15" s="33" customFormat="1" ht="127.5" customHeight="1" x14ac:dyDescent="0.2">
      <c r="A201" s="172" t="s">
        <v>51</v>
      </c>
      <c r="B201" s="207" t="s">
        <v>125</v>
      </c>
      <c r="C201" s="207"/>
      <c r="D201" s="186" t="s">
        <v>128</v>
      </c>
      <c r="E201" s="186" t="s">
        <v>372</v>
      </c>
      <c r="F201" s="181">
        <v>43831</v>
      </c>
      <c r="G201" s="181">
        <v>44196</v>
      </c>
      <c r="H201" s="172" t="s">
        <v>4</v>
      </c>
      <c r="I201" s="170">
        <f>SUM(I203:I205)</f>
        <v>302361.39708000002</v>
      </c>
      <c r="J201" s="172" t="s">
        <v>1</v>
      </c>
      <c r="K201" s="172" t="s">
        <v>1</v>
      </c>
      <c r="L201" s="172" t="s">
        <v>1</v>
      </c>
      <c r="M201" s="172" t="s">
        <v>1</v>
      </c>
      <c r="N201" s="133" t="s">
        <v>369</v>
      </c>
      <c r="O201" s="102">
        <v>100</v>
      </c>
    </row>
    <row r="202" spans="1:15" s="33" customFormat="1" ht="219" customHeight="1" x14ac:dyDescent="0.2">
      <c r="A202" s="174"/>
      <c r="B202" s="208"/>
      <c r="C202" s="208"/>
      <c r="D202" s="187"/>
      <c r="E202" s="187"/>
      <c r="F202" s="183"/>
      <c r="G202" s="183"/>
      <c r="H202" s="174"/>
      <c r="I202" s="175"/>
      <c r="J202" s="174"/>
      <c r="K202" s="174"/>
      <c r="L202" s="174"/>
      <c r="M202" s="174"/>
      <c r="N202" s="138" t="s">
        <v>370</v>
      </c>
      <c r="O202" s="102">
        <v>798163</v>
      </c>
    </row>
    <row r="203" spans="1:15" s="33" customFormat="1" ht="112.5" customHeight="1" x14ac:dyDescent="0.2">
      <c r="A203" s="118" t="s">
        <v>102</v>
      </c>
      <c r="B203" s="58" t="s">
        <v>193</v>
      </c>
      <c r="C203" s="58"/>
      <c r="D203" s="58" t="s">
        <v>128</v>
      </c>
      <c r="E203" s="58" t="s">
        <v>77</v>
      </c>
      <c r="F203" s="94">
        <v>43831</v>
      </c>
      <c r="G203" s="94">
        <v>44196</v>
      </c>
      <c r="H203" s="128" t="s">
        <v>4</v>
      </c>
      <c r="I203" s="86">
        <v>301634.19708000001</v>
      </c>
      <c r="J203" s="128" t="s">
        <v>1</v>
      </c>
      <c r="K203" s="128" t="s">
        <v>1</v>
      </c>
      <c r="L203" s="128" t="s">
        <v>1</v>
      </c>
      <c r="M203" s="128" t="s">
        <v>1</v>
      </c>
      <c r="N203" s="128" t="s">
        <v>2</v>
      </c>
      <c r="O203" s="128" t="s">
        <v>2</v>
      </c>
    </row>
    <row r="204" spans="1:15" s="33" customFormat="1" ht="163.5" customHeight="1" x14ac:dyDescent="0.2">
      <c r="A204" s="118" t="s">
        <v>103</v>
      </c>
      <c r="B204" s="57" t="s">
        <v>194</v>
      </c>
      <c r="C204" s="58"/>
      <c r="D204" s="58" t="s">
        <v>128</v>
      </c>
      <c r="E204" s="58" t="s">
        <v>77</v>
      </c>
      <c r="F204" s="94">
        <v>43831</v>
      </c>
      <c r="G204" s="94">
        <v>44196</v>
      </c>
      <c r="H204" s="128" t="s">
        <v>3</v>
      </c>
      <c r="I204" s="59">
        <v>0</v>
      </c>
      <c r="J204" s="128" t="s">
        <v>1</v>
      </c>
      <c r="K204" s="128" t="s">
        <v>1</v>
      </c>
      <c r="L204" s="128" t="s">
        <v>1</v>
      </c>
      <c r="M204" s="128" t="s">
        <v>1</v>
      </c>
      <c r="N204" s="128" t="s">
        <v>2</v>
      </c>
      <c r="O204" s="128" t="s">
        <v>2</v>
      </c>
    </row>
    <row r="205" spans="1:15" s="33" customFormat="1" ht="51" customHeight="1" x14ac:dyDescent="0.2">
      <c r="A205" s="118" t="s">
        <v>209</v>
      </c>
      <c r="B205" s="58" t="s">
        <v>195</v>
      </c>
      <c r="C205" s="58"/>
      <c r="D205" s="58" t="s">
        <v>128</v>
      </c>
      <c r="E205" s="58" t="s">
        <v>77</v>
      </c>
      <c r="F205" s="94">
        <v>43831</v>
      </c>
      <c r="G205" s="94">
        <v>44196</v>
      </c>
      <c r="H205" s="128" t="s">
        <v>4</v>
      </c>
      <c r="I205" s="86">
        <v>727.2</v>
      </c>
      <c r="J205" s="128" t="s">
        <v>1</v>
      </c>
      <c r="K205" s="128" t="s">
        <v>1</v>
      </c>
      <c r="L205" s="128" t="s">
        <v>1</v>
      </c>
      <c r="M205" s="128" t="s">
        <v>1</v>
      </c>
      <c r="N205" s="128" t="s">
        <v>2</v>
      </c>
      <c r="O205" s="128" t="s">
        <v>2</v>
      </c>
    </row>
    <row r="206" spans="1:15" s="33" customFormat="1" ht="117" customHeight="1" x14ac:dyDescent="0.2">
      <c r="A206" s="130" t="s">
        <v>286</v>
      </c>
      <c r="B206" s="71" t="s">
        <v>289</v>
      </c>
      <c r="C206" s="68"/>
      <c r="D206" s="71" t="s">
        <v>128</v>
      </c>
      <c r="E206" s="71" t="s">
        <v>82</v>
      </c>
      <c r="F206" s="69" t="s">
        <v>2</v>
      </c>
      <c r="G206" s="70">
        <v>43861</v>
      </c>
      <c r="H206" s="69" t="s">
        <v>2</v>
      </c>
      <c r="I206" s="69" t="s">
        <v>2</v>
      </c>
      <c r="J206" s="69" t="s">
        <v>1</v>
      </c>
      <c r="K206" s="69"/>
      <c r="L206" s="69"/>
      <c r="M206" s="69"/>
      <c r="N206" s="69" t="s">
        <v>2</v>
      </c>
      <c r="O206" s="69" t="s">
        <v>2</v>
      </c>
    </row>
    <row r="207" spans="1:15" s="33" customFormat="1" ht="150.75" customHeight="1" x14ac:dyDescent="0.2">
      <c r="A207" s="130" t="s">
        <v>287</v>
      </c>
      <c r="B207" s="71" t="s">
        <v>290</v>
      </c>
      <c r="C207" s="68"/>
      <c r="D207" s="71" t="s">
        <v>128</v>
      </c>
      <c r="E207" s="71" t="s">
        <v>77</v>
      </c>
      <c r="F207" s="69" t="s">
        <v>2</v>
      </c>
      <c r="G207" s="70">
        <v>44012</v>
      </c>
      <c r="H207" s="69" t="s">
        <v>2</v>
      </c>
      <c r="I207" s="69" t="s">
        <v>2</v>
      </c>
      <c r="J207" s="69"/>
      <c r="K207" s="69" t="s">
        <v>1</v>
      </c>
      <c r="L207" s="69"/>
      <c r="M207" s="69"/>
      <c r="N207" s="69" t="s">
        <v>2</v>
      </c>
      <c r="O207" s="69" t="s">
        <v>2</v>
      </c>
    </row>
    <row r="208" spans="1:15" s="33" customFormat="1" ht="168.75" customHeight="1" x14ac:dyDescent="0.2">
      <c r="A208" s="130" t="s">
        <v>288</v>
      </c>
      <c r="B208" s="71" t="s">
        <v>291</v>
      </c>
      <c r="C208" s="69" t="s">
        <v>1</v>
      </c>
      <c r="D208" s="71" t="s">
        <v>128</v>
      </c>
      <c r="E208" s="71" t="s">
        <v>77</v>
      </c>
      <c r="F208" s="69" t="s">
        <v>2</v>
      </c>
      <c r="G208" s="70">
        <v>44104</v>
      </c>
      <c r="H208" s="69" t="s">
        <v>2</v>
      </c>
      <c r="I208" s="69" t="s">
        <v>2</v>
      </c>
      <c r="J208" s="69"/>
      <c r="K208" s="69"/>
      <c r="L208" s="69" t="s">
        <v>1</v>
      </c>
      <c r="M208" s="69"/>
      <c r="N208" s="69" t="s">
        <v>2</v>
      </c>
      <c r="O208" s="69" t="s">
        <v>2</v>
      </c>
    </row>
    <row r="209" spans="1:46" s="33" customFormat="1" ht="69.75" customHeight="1" x14ac:dyDescent="0.2">
      <c r="A209" s="209" t="s">
        <v>34</v>
      </c>
      <c r="B209" s="207" t="s">
        <v>126</v>
      </c>
      <c r="C209" s="172"/>
      <c r="D209" s="186" t="s">
        <v>390</v>
      </c>
      <c r="E209" s="184" t="s">
        <v>78</v>
      </c>
      <c r="F209" s="181">
        <v>43831</v>
      </c>
      <c r="G209" s="181">
        <v>44196</v>
      </c>
      <c r="H209" s="195" t="s">
        <v>4</v>
      </c>
      <c r="I209" s="170">
        <f>SUM(I211:I214)</f>
        <v>11503.125</v>
      </c>
      <c r="J209" s="188" t="s">
        <v>1</v>
      </c>
      <c r="K209" s="188" t="s">
        <v>1</v>
      </c>
      <c r="L209" s="188" t="s">
        <v>1</v>
      </c>
      <c r="M209" s="188" t="s">
        <v>1</v>
      </c>
      <c r="N209" s="63" t="s">
        <v>378</v>
      </c>
      <c r="O209" s="102">
        <v>100</v>
      </c>
    </row>
    <row r="210" spans="1:46" s="33" customFormat="1" ht="399" customHeight="1" x14ac:dyDescent="0.2">
      <c r="A210" s="210"/>
      <c r="B210" s="208"/>
      <c r="C210" s="174"/>
      <c r="D210" s="187"/>
      <c r="E210" s="185"/>
      <c r="F210" s="183"/>
      <c r="G210" s="183"/>
      <c r="H210" s="196"/>
      <c r="I210" s="175"/>
      <c r="J210" s="199"/>
      <c r="K210" s="199"/>
      <c r="L210" s="199"/>
      <c r="M210" s="199"/>
      <c r="N210" s="63" t="s">
        <v>380</v>
      </c>
      <c r="O210" s="102">
        <v>100</v>
      </c>
    </row>
    <row r="211" spans="1:46" s="33" customFormat="1" ht="86.25" customHeight="1" x14ac:dyDescent="0.2">
      <c r="A211" s="55" t="s">
        <v>104</v>
      </c>
      <c r="B211" s="58" t="s">
        <v>196</v>
      </c>
      <c r="C211" s="58"/>
      <c r="D211" s="58" t="s">
        <v>390</v>
      </c>
      <c r="E211" s="57" t="s">
        <v>78</v>
      </c>
      <c r="F211" s="94">
        <v>43831</v>
      </c>
      <c r="G211" s="94">
        <v>44196</v>
      </c>
      <c r="H211" s="128" t="s">
        <v>4</v>
      </c>
      <c r="I211" s="88">
        <v>8669.5879999999997</v>
      </c>
      <c r="J211" s="41" t="s">
        <v>1</v>
      </c>
      <c r="K211" s="41" t="s">
        <v>1</v>
      </c>
      <c r="L211" s="41" t="s">
        <v>1</v>
      </c>
      <c r="M211" s="41" t="s">
        <v>1</v>
      </c>
      <c r="N211" s="128" t="s">
        <v>2</v>
      </c>
      <c r="O211" s="128" t="s">
        <v>2</v>
      </c>
    </row>
    <row r="212" spans="1:46" s="33" customFormat="1" ht="71.25" customHeight="1" x14ac:dyDescent="0.2">
      <c r="A212" s="55" t="s">
        <v>105</v>
      </c>
      <c r="B212" s="57" t="s">
        <v>197</v>
      </c>
      <c r="C212" s="63"/>
      <c r="D212" s="58" t="s">
        <v>390</v>
      </c>
      <c r="E212" s="57" t="s">
        <v>78</v>
      </c>
      <c r="F212" s="36">
        <v>43831</v>
      </c>
      <c r="G212" s="36">
        <v>44196</v>
      </c>
      <c r="H212" s="41" t="s">
        <v>4</v>
      </c>
      <c r="I212" s="88">
        <v>2783.5369999999998</v>
      </c>
      <c r="J212" s="41" t="s">
        <v>1</v>
      </c>
      <c r="K212" s="41" t="s">
        <v>1</v>
      </c>
      <c r="L212" s="41" t="s">
        <v>1</v>
      </c>
      <c r="M212" s="41" t="s">
        <v>1</v>
      </c>
      <c r="N212" s="128" t="s">
        <v>2</v>
      </c>
      <c r="O212" s="128" t="s">
        <v>2</v>
      </c>
    </row>
    <row r="213" spans="1:46" s="33" customFormat="1" ht="71.25" customHeight="1" x14ac:dyDescent="0.2">
      <c r="A213" s="55" t="s">
        <v>210</v>
      </c>
      <c r="B213" s="57" t="s">
        <v>198</v>
      </c>
      <c r="C213" s="57"/>
      <c r="D213" s="58" t="s">
        <v>390</v>
      </c>
      <c r="E213" s="57" t="s">
        <v>78</v>
      </c>
      <c r="F213" s="36">
        <v>43831</v>
      </c>
      <c r="G213" s="36">
        <v>44196</v>
      </c>
      <c r="H213" s="41" t="s">
        <v>4</v>
      </c>
      <c r="I213" s="88">
        <v>50</v>
      </c>
      <c r="J213" s="41" t="s">
        <v>1</v>
      </c>
      <c r="K213" s="41" t="s">
        <v>1</v>
      </c>
      <c r="L213" s="41" t="s">
        <v>1</v>
      </c>
      <c r="M213" s="41" t="s">
        <v>1</v>
      </c>
      <c r="N213" s="128" t="s">
        <v>2</v>
      </c>
      <c r="O213" s="128" t="s">
        <v>2</v>
      </c>
    </row>
    <row r="214" spans="1:46" s="33" customFormat="1" ht="77.25" customHeight="1" x14ac:dyDescent="0.2">
      <c r="A214" s="55" t="s">
        <v>211</v>
      </c>
      <c r="B214" s="57" t="s">
        <v>199</v>
      </c>
      <c r="C214" s="57"/>
      <c r="D214" s="58" t="s">
        <v>390</v>
      </c>
      <c r="E214" s="57" t="s">
        <v>78</v>
      </c>
      <c r="F214" s="36">
        <v>43831</v>
      </c>
      <c r="G214" s="36">
        <v>44196</v>
      </c>
      <c r="H214" s="41" t="s">
        <v>3</v>
      </c>
      <c r="I214" s="11">
        <v>0</v>
      </c>
      <c r="J214" s="27" t="s">
        <v>1</v>
      </c>
      <c r="K214" s="27" t="s">
        <v>1</v>
      </c>
      <c r="L214" s="27" t="s">
        <v>1</v>
      </c>
      <c r="M214" s="27" t="s">
        <v>1</v>
      </c>
      <c r="N214" s="128" t="s">
        <v>2</v>
      </c>
      <c r="O214" s="128" t="s">
        <v>2</v>
      </c>
    </row>
    <row r="215" spans="1:46" s="33" customFormat="1" ht="84" customHeight="1" x14ac:dyDescent="0.2">
      <c r="A215" s="130" t="s">
        <v>292</v>
      </c>
      <c r="B215" s="71" t="s">
        <v>297</v>
      </c>
      <c r="C215" s="68"/>
      <c r="D215" s="71" t="s">
        <v>394</v>
      </c>
      <c r="E215" s="71" t="s">
        <v>325</v>
      </c>
      <c r="F215" s="69" t="s">
        <v>2</v>
      </c>
      <c r="G215" s="70">
        <v>43861</v>
      </c>
      <c r="H215" s="69" t="s">
        <v>2</v>
      </c>
      <c r="I215" s="69" t="s">
        <v>2</v>
      </c>
      <c r="J215" s="69" t="s">
        <v>1</v>
      </c>
      <c r="K215" s="69"/>
      <c r="L215" s="69"/>
      <c r="M215" s="69"/>
      <c r="N215" s="69" t="s">
        <v>2</v>
      </c>
      <c r="O215" s="69" t="s">
        <v>2</v>
      </c>
    </row>
    <row r="216" spans="1:46" s="33" customFormat="1" ht="267" customHeight="1" x14ac:dyDescent="0.2">
      <c r="A216" s="130" t="s">
        <v>293</v>
      </c>
      <c r="B216" s="71" t="s">
        <v>298</v>
      </c>
      <c r="C216" s="68"/>
      <c r="D216" s="71" t="s">
        <v>391</v>
      </c>
      <c r="E216" s="71" t="s">
        <v>78</v>
      </c>
      <c r="F216" s="69" t="s">
        <v>2</v>
      </c>
      <c r="G216" s="70">
        <v>44104</v>
      </c>
      <c r="H216" s="69" t="s">
        <v>2</v>
      </c>
      <c r="I216" s="69" t="s">
        <v>2</v>
      </c>
      <c r="J216" s="69"/>
      <c r="K216" s="69"/>
      <c r="L216" s="69" t="s">
        <v>1</v>
      </c>
      <c r="M216" s="69"/>
      <c r="N216" s="69" t="s">
        <v>2</v>
      </c>
      <c r="O216" s="69" t="s">
        <v>2</v>
      </c>
    </row>
    <row r="217" spans="1:46" s="33" customFormat="1" ht="216.75" customHeight="1" x14ac:dyDescent="0.2">
      <c r="A217" s="130" t="s">
        <v>294</v>
      </c>
      <c r="B217" s="71" t="s">
        <v>299</v>
      </c>
      <c r="C217" s="68"/>
      <c r="D217" s="71" t="s">
        <v>391</v>
      </c>
      <c r="E217" s="71" t="s">
        <v>78</v>
      </c>
      <c r="F217" s="69" t="s">
        <v>2</v>
      </c>
      <c r="G217" s="70">
        <v>44104</v>
      </c>
      <c r="H217" s="69" t="s">
        <v>2</v>
      </c>
      <c r="I217" s="14" t="s">
        <v>2</v>
      </c>
      <c r="J217" s="69"/>
      <c r="K217" s="69"/>
      <c r="L217" s="69" t="s">
        <v>1</v>
      </c>
      <c r="M217" s="69"/>
      <c r="N217" s="69" t="s">
        <v>2</v>
      </c>
      <c r="O217" s="69" t="s">
        <v>2</v>
      </c>
    </row>
    <row r="218" spans="1:46" s="33" customFormat="1" ht="98.25" customHeight="1" x14ac:dyDescent="0.2">
      <c r="A218" s="130" t="s">
        <v>295</v>
      </c>
      <c r="B218" s="71" t="s">
        <v>300</v>
      </c>
      <c r="C218" s="68"/>
      <c r="D218" s="71" t="s">
        <v>391</v>
      </c>
      <c r="E218" s="71" t="s">
        <v>78</v>
      </c>
      <c r="F218" s="69" t="s">
        <v>2</v>
      </c>
      <c r="G218" s="70">
        <v>44105</v>
      </c>
      <c r="H218" s="69" t="s">
        <v>2</v>
      </c>
      <c r="I218" s="69" t="s">
        <v>2</v>
      </c>
      <c r="J218" s="69"/>
      <c r="K218" s="69"/>
      <c r="L218" s="69"/>
      <c r="M218" s="69" t="s">
        <v>1</v>
      </c>
      <c r="N218" s="69" t="s">
        <v>2</v>
      </c>
      <c r="O218" s="69" t="s">
        <v>2</v>
      </c>
    </row>
    <row r="219" spans="1:46" s="33" customFormat="1" ht="106.5" customHeight="1" x14ac:dyDescent="0.2">
      <c r="A219" s="130" t="s">
        <v>296</v>
      </c>
      <c r="B219" s="71" t="s">
        <v>301</v>
      </c>
      <c r="C219" s="68"/>
      <c r="D219" s="71" t="s">
        <v>391</v>
      </c>
      <c r="E219" s="71" t="s">
        <v>78</v>
      </c>
      <c r="F219" s="69" t="s">
        <v>2</v>
      </c>
      <c r="G219" s="70">
        <v>44134</v>
      </c>
      <c r="H219" s="69" t="s">
        <v>2</v>
      </c>
      <c r="I219" s="14" t="s">
        <v>2</v>
      </c>
      <c r="J219" s="69"/>
      <c r="K219" s="69"/>
      <c r="L219" s="69"/>
      <c r="M219" s="69" t="s">
        <v>1</v>
      </c>
      <c r="N219" s="69" t="s">
        <v>2</v>
      </c>
      <c r="O219" s="69" t="s">
        <v>2</v>
      </c>
    </row>
    <row r="220" spans="1:46" s="33" customFormat="1" ht="88.5" customHeight="1" x14ac:dyDescent="0.2">
      <c r="A220" s="29" t="s">
        <v>35</v>
      </c>
      <c r="B220" s="133" t="s">
        <v>127</v>
      </c>
      <c r="C220" s="133"/>
      <c r="D220" s="57" t="s">
        <v>390</v>
      </c>
      <c r="E220" s="57" t="s">
        <v>79</v>
      </c>
      <c r="F220" s="94">
        <v>43831</v>
      </c>
      <c r="G220" s="94">
        <v>44196</v>
      </c>
      <c r="H220" s="128" t="s">
        <v>4</v>
      </c>
      <c r="I220" s="158">
        <f>SUM(I221:I222)</f>
        <v>38124.092099999994</v>
      </c>
      <c r="J220" s="30" t="s">
        <v>1</v>
      </c>
      <c r="K220" s="30" t="s">
        <v>1</v>
      </c>
      <c r="L220" s="30" t="s">
        <v>1</v>
      </c>
      <c r="M220" s="30" t="s">
        <v>1</v>
      </c>
      <c r="N220" s="63" t="s">
        <v>371</v>
      </c>
      <c r="O220" s="102">
        <v>100</v>
      </c>
    </row>
    <row r="221" spans="1:46" ht="119.25" customHeight="1" x14ac:dyDescent="0.2">
      <c r="A221" s="55" t="s">
        <v>106</v>
      </c>
      <c r="B221" s="58" t="s">
        <v>200</v>
      </c>
      <c r="C221" s="58"/>
      <c r="D221" s="57" t="s">
        <v>390</v>
      </c>
      <c r="E221" s="57" t="s">
        <v>79</v>
      </c>
      <c r="F221" s="94">
        <v>43831</v>
      </c>
      <c r="G221" s="94">
        <v>44196</v>
      </c>
      <c r="H221" s="128" t="s">
        <v>4</v>
      </c>
      <c r="I221" s="88">
        <v>31624.093099999998</v>
      </c>
      <c r="J221" s="41" t="s">
        <v>1</v>
      </c>
      <c r="K221" s="41" t="s">
        <v>1</v>
      </c>
      <c r="L221" s="41" t="s">
        <v>1</v>
      </c>
      <c r="M221" s="41" t="s">
        <v>1</v>
      </c>
      <c r="N221" s="128" t="s">
        <v>2</v>
      </c>
      <c r="O221" s="128" t="s">
        <v>2</v>
      </c>
    </row>
    <row r="222" spans="1:46" s="32" customFormat="1" ht="80.25" customHeight="1" x14ac:dyDescent="0.2">
      <c r="A222" s="73" t="s">
        <v>107</v>
      </c>
      <c r="B222" s="57" t="s">
        <v>201</v>
      </c>
      <c r="C222" s="58"/>
      <c r="D222" s="57" t="s">
        <v>390</v>
      </c>
      <c r="E222" s="58" t="s">
        <v>79</v>
      </c>
      <c r="F222" s="94">
        <v>43831</v>
      </c>
      <c r="G222" s="94">
        <v>44196</v>
      </c>
      <c r="H222" s="128" t="s">
        <v>4</v>
      </c>
      <c r="I222" s="88">
        <v>6499.9989999999998</v>
      </c>
      <c r="J222" s="128" t="s">
        <v>1</v>
      </c>
      <c r="K222" s="128" t="s">
        <v>1</v>
      </c>
      <c r="L222" s="128" t="s">
        <v>1</v>
      </c>
      <c r="M222" s="128" t="s">
        <v>1</v>
      </c>
      <c r="N222" s="128" t="s">
        <v>2</v>
      </c>
      <c r="O222" s="128" t="s">
        <v>2</v>
      </c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</row>
    <row r="223" spans="1:46" ht="90.75" customHeight="1" x14ac:dyDescent="0.2">
      <c r="A223" s="55" t="s">
        <v>303</v>
      </c>
      <c r="B223" s="71" t="s">
        <v>304</v>
      </c>
      <c r="C223" s="68"/>
      <c r="D223" s="71" t="s">
        <v>395</v>
      </c>
      <c r="E223" s="71" t="s">
        <v>325</v>
      </c>
      <c r="F223" s="69" t="s">
        <v>2</v>
      </c>
      <c r="G223" s="70">
        <v>43861</v>
      </c>
      <c r="H223" s="69" t="s">
        <v>2</v>
      </c>
      <c r="I223" s="69" t="s">
        <v>2</v>
      </c>
      <c r="J223" s="69" t="s">
        <v>1</v>
      </c>
      <c r="K223" s="69"/>
      <c r="L223" s="69"/>
      <c r="M223" s="69"/>
      <c r="N223" s="69" t="s">
        <v>2</v>
      </c>
      <c r="O223" s="69" t="s">
        <v>2</v>
      </c>
    </row>
    <row r="224" spans="1:46" ht="80.25" customHeight="1" x14ac:dyDescent="0.2">
      <c r="A224" s="55" t="s">
        <v>302</v>
      </c>
      <c r="B224" s="71" t="s">
        <v>415</v>
      </c>
      <c r="C224" s="68"/>
      <c r="D224" s="71" t="s">
        <v>391</v>
      </c>
      <c r="E224" s="71" t="s">
        <v>79</v>
      </c>
      <c r="F224" s="69" t="s">
        <v>2</v>
      </c>
      <c r="G224" s="70">
        <v>44104</v>
      </c>
      <c r="H224" s="69" t="s">
        <v>2</v>
      </c>
      <c r="I224" s="69" t="s">
        <v>2</v>
      </c>
      <c r="J224" s="69"/>
      <c r="K224" s="69"/>
      <c r="L224" s="69" t="s">
        <v>1</v>
      </c>
      <c r="M224" s="69"/>
      <c r="N224" s="69" t="s">
        <v>2</v>
      </c>
      <c r="O224" s="69" t="s">
        <v>2</v>
      </c>
    </row>
    <row r="225" spans="1:46" ht="26.25" customHeight="1" x14ac:dyDescent="0.2">
      <c r="A225" s="226"/>
      <c r="B225" s="207" t="s">
        <v>212</v>
      </c>
      <c r="C225" s="172" t="s">
        <v>2</v>
      </c>
      <c r="D225" s="172" t="s">
        <v>2</v>
      </c>
      <c r="E225" s="172" t="s">
        <v>2</v>
      </c>
      <c r="F225" s="172" t="s">
        <v>2</v>
      </c>
      <c r="G225" s="242" t="s">
        <v>2</v>
      </c>
      <c r="H225" s="95" t="s">
        <v>72</v>
      </c>
      <c r="I225" s="84">
        <f>I226</f>
        <v>507276.99619000003</v>
      </c>
      <c r="J225" s="172" t="s">
        <v>2</v>
      </c>
      <c r="K225" s="172" t="s">
        <v>2</v>
      </c>
      <c r="L225" s="172" t="s">
        <v>2</v>
      </c>
      <c r="M225" s="172" t="s">
        <v>2</v>
      </c>
      <c r="N225" s="172" t="s">
        <v>2</v>
      </c>
      <c r="O225" s="172" t="s">
        <v>2</v>
      </c>
    </row>
    <row r="226" spans="1:46" ht="51.75" customHeight="1" x14ac:dyDescent="0.2">
      <c r="A226" s="227"/>
      <c r="B226" s="241"/>
      <c r="C226" s="174"/>
      <c r="D226" s="174"/>
      <c r="E226" s="174"/>
      <c r="F226" s="174"/>
      <c r="G226" s="243"/>
      <c r="H226" s="95" t="s">
        <v>4</v>
      </c>
      <c r="I226" s="84">
        <f>I181+I184+I187+I195+I201+I209+I220</f>
        <v>507276.99619000003</v>
      </c>
      <c r="J226" s="174"/>
      <c r="K226" s="174"/>
      <c r="L226" s="174"/>
      <c r="M226" s="174"/>
      <c r="N226" s="174"/>
      <c r="O226" s="174"/>
    </row>
    <row r="227" spans="1:46" ht="25.5" customHeight="1" x14ac:dyDescent="0.2">
      <c r="A227" s="226"/>
      <c r="B227" s="217" t="s">
        <v>213</v>
      </c>
      <c r="C227" s="220" t="s">
        <v>2</v>
      </c>
      <c r="D227" s="220" t="s">
        <v>2</v>
      </c>
      <c r="E227" s="220" t="s">
        <v>2</v>
      </c>
      <c r="F227" s="220" t="s">
        <v>2</v>
      </c>
      <c r="G227" s="220" t="s">
        <v>2</v>
      </c>
      <c r="H227" s="65" t="s">
        <v>83</v>
      </c>
      <c r="I227" s="91">
        <f>I228+I230+I229</f>
        <v>1592482.21318</v>
      </c>
      <c r="J227" s="188" t="s">
        <v>2</v>
      </c>
      <c r="K227" s="188" t="s">
        <v>2</v>
      </c>
      <c r="L227" s="188" t="s">
        <v>2</v>
      </c>
      <c r="M227" s="188" t="s">
        <v>2</v>
      </c>
      <c r="N227" s="220" t="s">
        <v>2</v>
      </c>
      <c r="O227" s="220" t="s">
        <v>2</v>
      </c>
    </row>
    <row r="228" spans="1:46" ht="46.5" customHeight="1" x14ac:dyDescent="0.2">
      <c r="A228" s="228"/>
      <c r="B228" s="218"/>
      <c r="C228" s="221"/>
      <c r="D228" s="221"/>
      <c r="E228" s="221"/>
      <c r="F228" s="221"/>
      <c r="G228" s="221"/>
      <c r="H228" s="62" t="s">
        <v>4</v>
      </c>
      <c r="I228" s="92">
        <f>I37+I107+I177+I225</f>
        <v>1525512.4497499999</v>
      </c>
      <c r="J228" s="189"/>
      <c r="K228" s="189"/>
      <c r="L228" s="189"/>
      <c r="M228" s="189"/>
      <c r="N228" s="221"/>
      <c r="O228" s="221"/>
    </row>
    <row r="229" spans="1:46" ht="46.5" customHeight="1" x14ac:dyDescent="0.2">
      <c r="A229" s="228"/>
      <c r="B229" s="218"/>
      <c r="C229" s="221"/>
      <c r="D229" s="221"/>
      <c r="E229" s="221"/>
      <c r="F229" s="221"/>
      <c r="G229" s="221"/>
      <c r="H229" s="62" t="s">
        <v>320</v>
      </c>
      <c r="I229" s="92">
        <f>I178+I108</f>
        <v>66826.8</v>
      </c>
      <c r="J229" s="189"/>
      <c r="K229" s="189"/>
      <c r="L229" s="189"/>
      <c r="M229" s="189"/>
      <c r="N229" s="221"/>
      <c r="O229" s="221"/>
    </row>
    <row r="230" spans="1:46" ht="34.5" customHeight="1" x14ac:dyDescent="0.2">
      <c r="A230" s="227"/>
      <c r="B230" s="219"/>
      <c r="C230" s="222"/>
      <c r="D230" s="222"/>
      <c r="E230" s="222"/>
      <c r="F230" s="222"/>
      <c r="G230" s="222"/>
      <c r="H230" s="30" t="s">
        <v>136</v>
      </c>
      <c r="I230" s="157">
        <f>I113</f>
        <v>142.96342999999999</v>
      </c>
      <c r="J230" s="199"/>
      <c r="K230" s="199"/>
      <c r="L230" s="199"/>
      <c r="M230" s="199"/>
      <c r="N230" s="222"/>
      <c r="O230" s="222"/>
    </row>
    <row r="231" spans="1:46" ht="2.25" customHeight="1" x14ac:dyDescent="0.2">
      <c r="B231" s="2"/>
      <c r="C231" s="2"/>
      <c r="D231" s="16"/>
      <c r="F231" s="16"/>
      <c r="G231" s="16"/>
      <c r="H231" s="16"/>
      <c r="I231" s="1"/>
      <c r="N231" s="2"/>
      <c r="O231" s="16"/>
    </row>
    <row r="232" spans="1:46" ht="22.5" customHeight="1" x14ac:dyDescent="0.2">
      <c r="A232" s="271" t="s">
        <v>416</v>
      </c>
      <c r="B232" s="271"/>
      <c r="C232" s="271"/>
      <c r="D232" s="271"/>
      <c r="E232" s="271"/>
      <c r="F232" s="271"/>
      <c r="G232" s="271"/>
      <c r="H232" s="271"/>
      <c r="I232" s="271"/>
      <c r="J232" s="271"/>
      <c r="K232" s="271"/>
      <c r="L232" s="271"/>
      <c r="M232" s="271"/>
      <c r="N232" s="271"/>
      <c r="O232" s="271"/>
    </row>
    <row r="233" spans="1:46" ht="24.75" customHeight="1" x14ac:dyDescent="0.2">
      <c r="B233" s="2"/>
      <c r="C233" s="2"/>
      <c r="D233" s="16"/>
      <c r="F233" s="16"/>
      <c r="G233" s="16"/>
      <c r="H233" s="16"/>
      <c r="I233" s="1"/>
      <c r="N233" s="2"/>
      <c r="O233" s="16"/>
    </row>
    <row r="234" spans="1:46" ht="49.5" customHeight="1" x14ac:dyDescent="0.2">
      <c r="B234" s="2"/>
      <c r="C234" s="2"/>
      <c r="D234" s="16"/>
      <c r="F234" s="16"/>
      <c r="G234" s="16"/>
      <c r="H234" s="16"/>
      <c r="I234" s="1"/>
      <c r="N234" s="2"/>
      <c r="O234" s="16"/>
    </row>
    <row r="235" spans="1:46" ht="39.75" customHeight="1" x14ac:dyDescent="0.2">
      <c r="B235" s="2"/>
      <c r="C235" s="2"/>
      <c r="D235" s="16"/>
      <c r="F235" s="16"/>
      <c r="G235" s="16"/>
      <c r="H235" s="16"/>
      <c r="I235" s="1"/>
      <c r="N235" s="2"/>
      <c r="O235" s="16"/>
    </row>
    <row r="236" spans="1:46" ht="51.75" customHeight="1" x14ac:dyDescent="0.2">
      <c r="B236" s="2"/>
      <c r="C236" s="2"/>
      <c r="D236" s="16"/>
      <c r="F236" s="16"/>
      <c r="G236" s="16"/>
      <c r="H236" s="16"/>
      <c r="I236" s="1"/>
      <c r="N236" s="2"/>
      <c r="O236" s="16"/>
      <c r="AO236" s="31"/>
      <c r="AP236" s="31"/>
      <c r="AQ236" s="31"/>
      <c r="AR236" s="31"/>
      <c r="AS236" s="31"/>
      <c r="AT236" s="31"/>
    </row>
    <row r="237" spans="1:46" s="26" customFormat="1" ht="24.75" customHeight="1" x14ac:dyDescent="0.2">
      <c r="A237" s="35"/>
      <c r="B237" s="2"/>
      <c r="C237" s="2"/>
      <c r="D237" s="16"/>
      <c r="E237" s="2"/>
      <c r="F237" s="16"/>
      <c r="G237" s="16"/>
      <c r="H237" s="16"/>
      <c r="I237" s="1"/>
      <c r="J237" s="28"/>
      <c r="K237" s="28"/>
      <c r="L237" s="28"/>
      <c r="M237" s="28"/>
      <c r="N237" s="2"/>
      <c r="O237" s="16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</row>
    <row r="238" spans="1:46" x14ac:dyDescent="0.2">
      <c r="B238" s="2"/>
      <c r="C238" s="2"/>
      <c r="D238" s="16"/>
      <c r="F238" s="16"/>
      <c r="G238" s="16"/>
      <c r="H238" s="16"/>
      <c r="I238" s="1"/>
      <c r="N238" s="2"/>
      <c r="O238" s="16"/>
      <c r="AO238" s="31"/>
      <c r="AP238" s="31"/>
      <c r="AQ238" s="31"/>
      <c r="AR238" s="31"/>
      <c r="AS238" s="31"/>
      <c r="AT238" s="31"/>
    </row>
    <row r="239" spans="1:46" ht="23.25" customHeight="1" x14ac:dyDescent="0.2">
      <c r="B239" s="2"/>
      <c r="C239" s="2"/>
      <c r="D239" s="16"/>
      <c r="F239" s="16"/>
      <c r="G239" s="16"/>
      <c r="H239" s="16"/>
      <c r="I239" s="1"/>
      <c r="N239" s="2"/>
      <c r="O239" s="16"/>
      <c r="AO239" s="31"/>
      <c r="AP239" s="31"/>
      <c r="AQ239" s="31"/>
      <c r="AR239" s="31"/>
      <c r="AS239" s="31"/>
      <c r="AT239" s="31"/>
    </row>
    <row r="240" spans="1:46" x14ac:dyDescent="0.2">
      <c r="B240" s="2"/>
      <c r="C240" s="2"/>
      <c r="D240" s="16"/>
      <c r="F240" s="16"/>
      <c r="G240" s="16"/>
      <c r="H240" s="16"/>
      <c r="I240" s="1"/>
      <c r="N240" s="2"/>
      <c r="O240" s="16"/>
      <c r="AO240" s="31"/>
      <c r="AP240" s="31"/>
      <c r="AQ240" s="31"/>
      <c r="AR240" s="31"/>
      <c r="AS240" s="31"/>
      <c r="AT240" s="31"/>
    </row>
    <row r="241" spans="1:46" ht="27" customHeight="1" x14ac:dyDescent="0.2">
      <c r="B241" s="2"/>
      <c r="C241" s="2"/>
      <c r="D241" s="16"/>
      <c r="F241" s="16"/>
      <c r="G241" s="16"/>
      <c r="H241" s="16"/>
      <c r="I241" s="1"/>
      <c r="N241" s="2"/>
      <c r="O241" s="16"/>
      <c r="AO241" s="31"/>
      <c r="AP241" s="31"/>
      <c r="AQ241" s="31"/>
      <c r="AR241" s="31"/>
      <c r="AS241" s="31"/>
      <c r="AT241" s="31"/>
    </row>
    <row r="242" spans="1:46" s="33" customFormat="1" ht="30.75" customHeight="1" x14ac:dyDescent="0.2">
      <c r="A242" s="35"/>
      <c r="B242" s="2"/>
      <c r="C242" s="2"/>
      <c r="D242" s="16"/>
      <c r="E242" s="2"/>
      <c r="F242" s="16"/>
      <c r="G242" s="16"/>
      <c r="H242" s="16"/>
      <c r="I242" s="1"/>
      <c r="J242" s="28"/>
      <c r="K242" s="28"/>
      <c r="L242" s="28"/>
      <c r="M242" s="28"/>
      <c r="N242" s="2"/>
      <c r="O242" s="16"/>
    </row>
    <row r="243" spans="1:46" s="33" customFormat="1" ht="136.5" customHeight="1" x14ac:dyDescent="0.2">
      <c r="A243" s="35"/>
      <c r="B243" s="2"/>
      <c r="C243" s="2"/>
      <c r="D243" s="16"/>
      <c r="E243" s="2"/>
      <c r="F243" s="16"/>
      <c r="G243" s="16"/>
      <c r="H243" s="16"/>
      <c r="I243" s="1"/>
      <c r="J243" s="28"/>
      <c r="K243" s="28"/>
      <c r="L243" s="28"/>
      <c r="M243" s="28"/>
      <c r="N243" s="2"/>
      <c r="O243" s="16"/>
    </row>
    <row r="244" spans="1:46" s="33" customFormat="1" x14ac:dyDescent="0.2">
      <c r="A244" s="35"/>
      <c r="B244" s="2"/>
      <c r="C244" s="2"/>
      <c r="D244" s="16"/>
      <c r="E244" s="2"/>
      <c r="F244" s="16"/>
      <c r="G244" s="16"/>
      <c r="H244" s="16"/>
      <c r="I244" s="1"/>
      <c r="J244" s="28"/>
      <c r="K244" s="28"/>
      <c r="L244" s="28"/>
      <c r="M244" s="28"/>
      <c r="N244" s="2"/>
      <c r="O244" s="16"/>
    </row>
    <row r="245" spans="1:46" s="33" customFormat="1" ht="50.25" customHeight="1" x14ac:dyDescent="0.2">
      <c r="A245" s="35"/>
      <c r="B245" s="2"/>
      <c r="C245" s="2"/>
      <c r="D245" s="16"/>
      <c r="E245" s="2"/>
      <c r="F245" s="16"/>
      <c r="G245" s="16"/>
      <c r="H245" s="16"/>
      <c r="I245" s="1"/>
      <c r="J245" s="28"/>
      <c r="K245" s="28"/>
      <c r="L245" s="28"/>
      <c r="M245" s="28"/>
      <c r="N245" s="2"/>
      <c r="O245" s="16"/>
    </row>
    <row r="246" spans="1:46" s="33" customFormat="1" x14ac:dyDescent="0.2">
      <c r="A246" s="35"/>
      <c r="B246" s="2"/>
      <c r="C246" s="2"/>
      <c r="D246" s="16"/>
      <c r="E246" s="2"/>
      <c r="F246" s="16"/>
      <c r="G246" s="16"/>
      <c r="H246" s="16"/>
      <c r="I246" s="1"/>
      <c r="J246" s="28"/>
      <c r="K246" s="28"/>
      <c r="L246" s="28"/>
      <c r="M246" s="28"/>
      <c r="N246" s="2"/>
      <c r="O246" s="16"/>
    </row>
    <row r="247" spans="1:46" s="33" customFormat="1" x14ac:dyDescent="0.2">
      <c r="A247" s="35"/>
      <c r="B247" s="2"/>
      <c r="C247" s="2"/>
      <c r="D247" s="16"/>
      <c r="E247" s="2"/>
      <c r="F247" s="16"/>
      <c r="G247" s="16"/>
      <c r="H247" s="16"/>
      <c r="I247" s="1"/>
      <c r="J247" s="28"/>
      <c r="K247" s="28"/>
      <c r="L247" s="28"/>
      <c r="M247" s="28"/>
      <c r="N247" s="2"/>
      <c r="O247" s="16"/>
    </row>
    <row r="248" spans="1:46" s="33" customFormat="1" x14ac:dyDescent="0.2">
      <c r="A248" s="35"/>
      <c r="B248" s="2"/>
      <c r="C248" s="2"/>
      <c r="D248" s="16"/>
      <c r="E248" s="2"/>
      <c r="F248" s="16"/>
      <c r="G248" s="16"/>
      <c r="H248" s="16"/>
      <c r="I248" s="1"/>
      <c r="J248" s="28"/>
      <c r="K248" s="28"/>
      <c r="L248" s="28"/>
      <c r="M248" s="28"/>
      <c r="N248" s="2"/>
      <c r="O248" s="16"/>
    </row>
    <row r="249" spans="1:46" s="33" customFormat="1" x14ac:dyDescent="0.2">
      <c r="A249" s="35"/>
      <c r="B249" s="2"/>
      <c r="C249" s="2"/>
      <c r="D249" s="16"/>
      <c r="E249" s="2"/>
      <c r="F249" s="16"/>
      <c r="G249" s="16"/>
      <c r="H249" s="16"/>
      <c r="I249" s="38"/>
      <c r="J249" s="28"/>
      <c r="K249" s="28"/>
      <c r="L249" s="28"/>
      <c r="M249" s="28"/>
      <c r="N249" s="2"/>
      <c r="O249" s="16"/>
    </row>
    <row r="250" spans="1:46" s="33" customFormat="1" x14ac:dyDescent="0.2">
      <c r="A250" s="35"/>
      <c r="B250" s="2"/>
      <c r="C250" s="2"/>
      <c r="D250" s="16"/>
      <c r="E250" s="2"/>
      <c r="F250" s="16"/>
      <c r="G250" s="16"/>
      <c r="H250" s="16"/>
      <c r="I250" s="1"/>
      <c r="J250" s="28"/>
      <c r="K250" s="28"/>
      <c r="L250" s="28"/>
      <c r="M250" s="28"/>
      <c r="N250" s="2"/>
      <c r="O250" s="16"/>
    </row>
    <row r="251" spans="1:46" s="33" customFormat="1" x14ac:dyDescent="0.2">
      <c r="A251" s="35"/>
      <c r="B251" s="2"/>
      <c r="C251" s="2"/>
      <c r="D251" s="16"/>
      <c r="E251" s="2"/>
      <c r="F251" s="16"/>
      <c r="G251" s="16"/>
      <c r="H251" s="16"/>
      <c r="I251" s="1"/>
      <c r="J251" s="28"/>
      <c r="K251" s="28"/>
      <c r="L251" s="28"/>
      <c r="M251" s="28"/>
      <c r="N251" s="2"/>
      <c r="O251" s="16"/>
    </row>
    <row r="252" spans="1:46" s="33" customFormat="1" x14ac:dyDescent="0.2">
      <c r="A252" s="35"/>
      <c r="B252" s="2"/>
      <c r="C252" s="2"/>
      <c r="D252" s="16"/>
      <c r="E252" s="2"/>
      <c r="F252" s="16"/>
      <c r="G252" s="16"/>
      <c r="H252" s="16"/>
      <c r="I252" s="1"/>
      <c r="J252" s="28"/>
      <c r="K252" s="28"/>
      <c r="L252" s="28"/>
      <c r="M252" s="28"/>
      <c r="N252" s="2"/>
      <c r="O252" s="16"/>
    </row>
    <row r="253" spans="1:46" s="33" customFormat="1" x14ac:dyDescent="0.2">
      <c r="A253" s="35"/>
      <c r="B253" s="2"/>
      <c r="C253" s="2"/>
      <c r="D253" s="16"/>
      <c r="E253" s="2"/>
      <c r="F253" s="16"/>
      <c r="G253" s="16"/>
      <c r="H253" s="16"/>
      <c r="I253" s="1"/>
      <c r="J253" s="28"/>
      <c r="K253" s="28"/>
      <c r="L253" s="28"/>
      <c r="M253" s="28"/>
      <c r="N253" s="2"/>
      <c r="O253" s="16"/>
    </row>
    <row r="254" spans="1:46" s="33" customFormat="1" x14ac:dyDescent="0.2">
      <c r="A254" s="35"/>
      <c r="B254" s="2"/>
      <c r="C254" s="2"/>
      <c r="D254" s="16"/>
      <c r="E254" s="2"/>
      <c r="F254" s="16"/>
      <c r="G254" s="16"/>
      <c r="H254" s="16"/>
      <c r="I254" s="1"/>
      <c r="J254" s="28"/>
      <c r="K254" s="28"/>
      <c r="L254" s="28"/>
      <c r="M254" s="28"/>
      <c r="N254" s="2"/>
      <c r="O254" s="16"/>
    </row>
    <row r="255" spans="1:46" s="33" customFormat="1" x14ac:dyDescent="0.2">
      <c r="A255" s="35"/>
      <c r="B255" s="2"/>
      <c r="C255" s="2"/>
      <c r="D255" s="16"/>
      <c r="E255" s="2"/>
      <c r="F255" s="16"/>
      <c r="G255" s="16"/>
      <c r="H255" s="16"/>
      <c r="I255" s="1"/>
      <c r="J255" s="28"/>
      <c r="K255" s="28"/>
      <c r="L255" s="28"/>
      <c r="M255" s="28"/>
      <c r="N255" s="2"/>
      <c r="O255" s="16"/>
    </row>
    <row r="256" spans="1:46" s="33" customFormat="1" x14ac:dyDescent="0.2">
      <c r="A256" s="35"/>
      <c r="B256" s="2"/>
      <c r="C256" s="2"/>
      <c r="D256" s="16"/>
      <c r="E256" s="2"/>
      <c r="F256" s="16"/>
      <c r="G256" s="16"/>
      <c r="H256" s="16"/>
      <c r="I256" s="1"/>
      <c r="J256" s="28"/>
      <c r="K256" s="28"/>
      <c r="L256" s="28"/>
      <c r="M256" s="28"/>
      <c r="N256" s="2"/>
      <c r="O256" s="16"/>
    </row>
    <row r="257" spans="1:15" s="33" customFormat="1" x14ac:dyDescent="0.2">
      <c r="A257" s="35"/>
      <c r="B257" s="2"/>
      <c r="C257" s="2"/>
      <c r="D257" s="16"/>
      <c r="E257" s="2"/>
      <c r="F257" s="16"/>
      <c r="G257" s="16"/>
      <c r="H257" s="16"/>
      <c r="I257" s="1"/>
      <c r="J257" s="28"/>
      <c r="K257" s="28"/>
      <c r="L257" s="28"/>
      <c r="M257" s="28"/>
      <c r="N257" s="2"/>
      <c r="O257" s="16"/>
    </row>
    <row r="258" spans="1:15" s="33" customFormat="1" x14ac:dyDescent="0.2">
      <c r="A258" s="35"/>
      <c r="B258" s="2"/>
      <c r="C258" s="2"/>
      <c r="D258" s="16"/>
      <c r="E258" s="2"/>
      <c r="F258" s="16"/>
      <c r="G258" s="16"/>
      <c r="H258" s="16"/>
      <c r="I258" s="1"/>
      <c r="J258" s="28"/>
      <c r="K258" s="28"/>
      <c r="L258" s="28"/>
      <c r="M258" s="28"/>
      <c r="N258" s="2"/>
      <c r="O258" s="16"/>
    </row>
    <row r="259" spans="1:15" s="33" customFormat="1" x14ac:dyDescent="0.2">
      <c r="A259" s="35"/>
      <c r="B259" s="2"/>
      <c r="C259" s="2"/>
      <c r="D259" s="16"/>
      <c r="E259" s="2"/>
      <c r="F259" s="16"/>
      <c r="G259" s="16"/>
      <c r="H259" s="16"/>
      <c r="I259" s="1"/>
      <c r="J259" s="28"/>
      <c r="K259" s="28"/>
      <c r="L259" s="28"/>
      <c r="M259" s="28"/>
      <c r="N259" s="2"/>
      <c r="O259" s="16"/>
    </row>
    <row r="260" spans="1:15" s="33" customFormat="1" x14ac:dyDescent="0.2">
      <c r="A260" s="35"/>
      <c r="B260" s="2"/>
      <c r="C260" s="2"/>
      <c r="D260" s="16"/>
      <c r="E260" s="2"/>
      <c r="F260" s="16"/>
      <c r="G260" s="16"/>
      <c r="H260" s="16"/>
      <c r="I260" s="1"/>
      <c r="J260" s="28"/>
      <c r="K260" s="28"/>
      <c r="L260" s="28"/>
      <c r="M260" s="28"/>
      <c r="N260" s="2"/>
      <c r="O260" s="16"/>
    </row>
    <row r="261" spans="1:15" s="33" customFormat="1" x14ac:dyDescent="0.2">
      <c r="A261" s="35"/>
      <c r="B261" s="2"/>
      <c r="C261" s="2"/>
      <c r="D261" s="16"/>
      <c r="E261" s="2"/>
      <c r="F261" s="16"/>
      <c r="G261" s="16"/>
      <c r="H261" s="16"/>
      <c r="I261" s="1"/>
      <c r="J261" s="28"/>
      <c r="K261" s="28"/>
      <c r="L261" s="28"/>
      <c r="M261" s="28"/>
      <c r="N261" s="2"/>
      <c r="O261" s="16"/>
    </row>
    <row r="262" spans="1:15" s="33" customFormat="1" x14ac:dyDescent="0.2">
      <c r="A262" s="35"/>
      <c r="B262" s="2"/>
      <c r="C262" s="2"/>
      <c r="D262" s="16"/>
      <c r="E262" s="2"/>
      <c r="F262" s="16"/>
      <c r="G262" s="16"/>
      <c r="H262" s="16"/>
      <c r="I262" s="1"/>
      <c r="J262" s="28"/>
      <c r="K262" s="28"/>
      <c r="L262" s="28"/>
      <c r="M262" s="28"/>
      <c r="N262" s="2"/>
      <c r="O262" s="16"/>
    </row>
    <row r="263" spans="1:15" s="33" customFormat="1" x14ac:dyDescent="0.2">
      <c r="A263" s="35"/>
      <c r="B263" s="2"/>
      <c r="C263" s="2"/>
      <c r="D263" s="16"/>
      <c r="E263" s="2"/>
      <c r="F263" s="16"/>
      <c r="G263" s="16"/>
      <c r="H263" s="16"/>
      <c r="I263" s="1"/>
      <c r="J263" s="28"/>
      <c r="K263" s="28"/>
      <c r="L263" s="28"/>
      <c r="M263" s="28"/>
      <c r="N263" s="2"/>
      <c r="O263" s="16"/>
    </row>
    <row r="264" spans="1:15" s="33" customFormat="1" x14ac:dyDescent="0.2">
      <c r="A264" s="35"/>
      <c r="B264" s="2"/>
      <c r="C264" s="2"/>
      <c r="D264" s="16"/>
      <c r="E264" s="2"/>
      <c r="F264" s="16"/>
      <c r="G264" s="16"/>
      <c r="H264" s="16"/>
      <c r="I264" s="1"/>
      <c r="J264" s="28"/>
      <c r="K264" s="28"/>
      <c r="L264" s="28"/>
      <c r="M264" s="28"/>
      <c r="N264" s="2"/>
      <c r="O264" s="16"/>
    </row>
    <row r="265" spans="1:15" s="33" customFormat="1" x14ac:dyDescent="0.2">
      <c r="A265" s="35"/>
      <c r="B265" s="2"/>
      <c r="C265" s="2"/>
      <c r="D265" s="16"/>
      <c r="E265" s="2"/>
      <c r="F265" s="16"/>
      <c r="G265" s="16"/>
      <c r="H265" s="16"/>
      <c r="I265" s="1"/>
      <c r="J265" s="28"/>
      <c r="K265" s="28"/>
      <c r="L265" s="28"/>
      <c r="M265" s="28"/>
      <c r="N265" s="2"/>
      <c r="O265" s="16"/>
    </row>
    <row r="266" spans="1:15" s="33" customFormat="1" x14ac:dyDescent="0.2">
      <c r="A266" s="35"/>
      <c r="B266" s="2"/>
      <c r="C266" s="2"/>
      <c r="D266" s="16"/>
      <c r="E266" s="2"/>
      <c r="F266" s="16"/>
      <c r="G266" s="16"/>
      <c r="H266" s="16"/>
      <c r="I266" s="1"/>
      <c r="J266" s="28"/>
      <c r="K266" s="28"/>
      <c r="L266" s="28"/>
      <c r="M266" s="28"/>
      <c r="N266" s="2"/>
      <c r="O266" s="16"/>
    </row>
    <row r="267" spans="1:15" s="33" customFormat="1" x14ac:dyDescent="0.2">
      <c r="A267" s="35"/>
      <c r="B267" s="2"/>
      <c r="C267" s="2"/>
      <c r="D267" s="16"/>
      <c r="E267" s="2"/>
      <c r="F267" s="16"/>
      <c r="G267" s="16"/>
      <c r="H267" s="16"/>
      <c r="I267" s="1"/>
      <c r="J267" s="28"/>
      <c r="K267" s="28"/>
      <c r="L267" s="28"/>
      <c r="M267" s="28"/>
      <c r="N267" s="2"/>
      <c r="O267" s="16"/>
    </row>
    <row r="268" spans="1:15" s="33" customFormat="1" x14ac:dyDescent="0.2">
      <c r="A268" s="35"/>
      <c r="B268" s="2"/>
      <c r="C268" s="2"/>
      <c r="D268" s="16"/>
      <c r="E268" s="2"/>
      <c r="F268" s="16"/>
      <c r="G268" s="16"/>
      <c r="H268" s="16"/>
      <c r="I268" s="1"/>
      <c r="J268" s="28"/>
      <c r="K268" s="28"/>
      <c r="L268" s="28"/>
      <c r="M268" s="28"/>
      <c r="N268" s="2"/>
      <c r="O268" s="16"/>
    </row>
    <row r="269" spans="1:15" s="33" customFormat="1" x14ac:dyDescent="0.2">
      <c r="A269" s="35"/>
      <c r="B269" s="2"/>
      <c r="C269" s="2"/>
      <c r="D269" s="16"/>
      <c r="E269" s="2"/>
      <c r="F269" s="16"/>
      <c r="G269" s="16"/>
      <c r="H269" s="16"/>
      <c r="I269" s="1"/>
      <c r="J269" s="28"/>
      <c r="K269" s="28"/>
      <c r="L269" s="28"/>
      <c r="M269" s="28"/>
      <c r="N269" s="2"/>
      <c r="O269" s="16"/>
    </row>
    <row r="270" spans="1:15" s="33" customFormat="1" x14ac:dyDescent="0.2">
      <c r="A270" s="35"/>
      <c r="B270" s="2"/>
      <c r="C270" s="2"/>
      <c r="D270" s="16"/>
      <c r="E270" s="2"/>
      <c r="F270" s="16"/>
      <c r="G270" s="16"/>
      <c r="H270" s="16"/>
      <c r="I270" s="1"/>
      <c r="J270" s="28"/>
      <c r="K270" s="28"/>
      <c r="L270" s="28"/>
      <c r="M270" s="28"/>
      <c r="N270" s="2"/>
      <c r="O270" s="16"/>
    </row>
    <row r="271" spans="1:15" s="33" customFormat="1" x14ac:dyDescent="0.2">
      <c r="A271" s="35"/>
      <c r="B271" s="2"/>
      <c r="C271" s="2"/>
      <c r="D271" s="16"/>
      <c r="E271" s="2"/>
      <c r="F271" s="16"/>
      <c r="G271" s="16"/>
      <c r="H271" s="16"/>
      <c r="I271" s="1"/>
      <c r="J271" s="28"/>
      <c r="K271" s="28"/>
      <c r="L271" s="28"/>
      <c r="M271" s="28"/>
      <c r="N271" s="2"/>
      <c r="O271" s="16"/>
    </row>
    <row r="272" spans="1:15" s="33" customFormat="1" x14ac:dyDescent="0.2">
      <c r="A272" s="35"/>
      <c r="B272" s="2"/>
      <c r="C272" s="2"/>
      <c r="D272" s="16"/>
      <c r="E272" s="2"/>
      <c r="F272" s="16"/>
      <c r="G272" s="16"/>
      <c r="H272" s="16"/>
      <c r="I272" s="1"/>
      <c r="J272" s="28"/>
      <c r="K272" s="28"/>
      <c r="L272" s="28"/>
      <c r="M272" s="28"/>
      <c r="N272" s="2"/>
      <c r="O272" s="16"/>
    </row>
    <row r="273" spans="1:15" s="33" customFormat="1" x14ac:dyDescent="0.2">
      <c r="A273" s="35"/>
      <c r="B273" s="2"/>
      <c r="C273" s="2"/>
      <c r="D273" s="16"/>
      <c r="E273" s="2"/>
      <c r="F273" s="16"/>
      <c r="G273" s="16"/>
      <c r="H273" s="16"/>
      <c r="I273" s="1"/>
      <c r="J273" s="28"/>
      <c r="K273" s="28"/>
      <c r="L273" s="28"/>
      <c r="M273" s="28"/>
      <c r="N273" s="2"/>
      <c r="O273" s="16"/>
    </row>
    <row r="274" spans="1:15" s="33" customFormat="1" x14ac:dyDescent="0.2">
      <c r="A274" s="35"/>
      <c r="B274" s="2"/>
      <c r="C274" s="2"/>
      <c r="D274" s="16"/>
      <c r="E274" s="2"/>
      <c r="F274" s="16"/>
      <c r="G274" s="16"/>
      <c r="H274" s="16"/>
      <c r="I274" s="1"/>
      <c r="J274" s="28"/>
      <c r="K274" s="28"/>
      <c r="L274" s="28"/>
      <c r="M274" s="28"/>
      <c r="N274" s="2"/>
      <c r="O274" s="16"/>
    </row>
    <row r="275" spans="1:15" s="33" customFormat="1" x14ac:dyDescent="0.2">
      <c r="A275" s="35"/>
      <c r="B275" s="2"/>
      <c r="C275" s="2"/>
      <c r="D275" s="16"/>
      <c r="E275" s="2"/>
      <c r="F275" s="16"/>
      <c r="G275" s="16"/>
      <c r="H275" s="16"/>
      <c r="I275" s="1"/>
      <c r="J275" s="28"/>
      <c r="K275" s="28"/>
      <c r="L275" s="28"/>
      <c r="M275" s="28"/>
      <c r="N275" s="2"/>
      <c r="O275" s="16"/>
    </row>
    <row r="276" spans="1:15" s="33" customFormat="1" x14ac:dyDescent="0.2">
      <c r="A276" s="35"/>
      <c r="B276" s="2"/>
      <c r="C276" s="2"/>
      <c r="D276" s="16"/>
      <c r="E276" s="2"/>
      <c r="F276" s="16"/>
      <c r="G276" s="16"/>
      <c r="H276" s="16"/>
      <c r="I276" s="1"/>
      <c r="J276" s="28"/>
      <c r="K276" s="28"/>
      <c r="L276" s="28"/>
      <c r="M276" s="28"/>
      <c r="N276" s="2"/>
      <c r="O276" s="16"/>
    </row>
    <row r="277" spans="1:15" s="33" customFormat="1" x14ac:dyDescent="0.2">
      <c r="A277" s="35"/>
      <c r="B277" s="2"/>
      <c r="C277" s="2"/>
      <c r="D277" s="16"/>
      <c r="E277" s="2"/>
      <c r="F277" s="16"/>
      <c r="G277" s="16"/>
      <c r="H277" s="16"/>
      <c r="I277" s="1"/>
      <c r="J277" s="28"/>
      <c r="K277" s="28"/>
      <c r="L277" s="28"/>
      <c r="M277" s="28"/>
      <c r="N277" s="2"/>
      <c r="O277" s="16"/>
    </row>
    <row r="278" spans="1:15" s="33" customFormat="1" x14ac:dyDescent="0.2">
      <c r="A278" s="35"/>
      <c r="B278" s="2"/>
      <c r="C278" s="2"/>
      <c r="D278" s="16"/>
      <c r="E278" s="2"/>
      <c r="F278" s="16"/>
      <c r="G278" s="16"/>
      <c r="H278" s="16"/>
      <c r="I278" s="1"/>
      <c r="J278" s="28"/>
      <c r="K278" s="28"/>
      <c r="L278" s="28"/>
      <c r="M278" s="28"/>
      <c r="N278" s="2"/>
      <c r="O278" s="16"/>
    </row>
    <row r="279" spans="1:15" s="33" customFormat="1" x14ac:dyDescent="0.2">
      <c r="A279" s="35"/>
      <c r="B279" s="2"/>
      <c r="C279" s="2"/>
      <c r="D279" s="16"/>
      <c r="E279" s="2"/>
      <c r="F279" s="16"/>
      <c r="G279" s="16"/>
      <c r="H279" s="16"/>
      <c r="I279" s="1"/>
      <c r="J279" s="28"/>
      <c r="K279" s="28"/>
      <c r="L279" s="28"/>
      <c r="M279" s="28"/>
      <c r="N279" s="2"/>
      <c r="O279" s="16"/>
    </row>
    <row r="280" spans="1:15" s="33" customFormat="1" x14ac:dyDescent="0.2">
      <c r="A280" s="35"/>
      <c r="B280" s="2"/>
      <c r="C280" s="2"/>
      <c r="D280" s="16"/>
      <c r="E280" s="2"/>
      <c r="F280" s="16"/>
      <c r="G280" s="16"/>
      <c r="H280" s="16"/>
      <c r="I280" s="1"/>
      <c r="J280" s="28"/>
      <c r="K280" s="28"/>
      <c r="L280" s="28"/>
      <c r="M280" s="28"/>
      <c r="N280" s="2"/>
      <c r="O280" s="16"/>
    </row>
    <row r="281" spans="1:15" s="33" customFormat="1" x14ac:dyDescent="0.2">
      <c r="A281" s="35"/>
      <c r="B281" s="2"/>
      <c r="C281" s="2"/>
      <c r="D281" s="16"/>
      <c r="E281" s="2"/>
      <c r="F281" s="16"/>
      <c r="G281" s="16"/>
      <c r="H281" s="16"/>
      <c r="I281" s="1"/>
      <c r="J281" s="28"/>
      <c r="K281" s="28"/>
      <c r="L281" s="28"/>
      <c r="M281" s="28"/>
      <c r="N281" s="2"/>
      <c r="O281" s="16"/>
    </row>
    <row r="282" spans="1:15" s="33" customFormat="1" x14ac:dyDescent="0.2">
      <c r="A282" s="35"/>
      <c r="B282" s="2"/>
      <c r="C282" s="2"/>
      <c r="D282" s="16"/>
      <c r="E282" s="2"/>
      <c r="F282" s="16"/>
      <c r="G282" s="16"/>
      <c r="H282" s="16"/>
      <c r="I282" s="1"/>
      <c r="J282" s="28"/>
      <c r="K282" s="28"/>
      <c r="L282" s="28"/>
      <c r="M282" s="28"/>
      <c r="N282" s="2"/>
      <c r="O282" s="16"/>
    </row>
    <row r="283" spans="1:15" s="33" customFormat="1" x14ac:dyDescent="0.2">
      <c r="A283" s="35"/>
      <c r="B283" s="2"/>
      <c r="C283" s="2"/>
      <c r="D283" s="16"/>
      <c r="E283" s="2"/>
      <c r="F283" s="16"/>
      <c r="G283" s="16"/>
      <c r="H283" s="16"/>
      <c r="I283" s="1"/>
      <c r="J283" s="28"/>
      <c r="K283" s="28"/>
      <c r="L283" s="28"/>
      <c r="M283" s="28"/>
      <c r="N283" s="2"/>
      <c r="O283" s="16"/>
    </row>
    <row r="284" spans="1:15" s="33" customFormat="1" x14ac:dyDescent="0.2">
      <c r="A284" s="35"/>
      <c r="B284" s="2"/>
      <c r="C284" s="2"/>
      <c r="D284" s="16"/>
      <c r="E284" s="2"/>
      <c r="F284" s="16"/>
      <c r="G284" s="16"/>
      <c r="H284" s="16"/>
      <c r="I284" s="1"/>
      <c r="J284" s="28"/>
      <c r="K284" s="28"/>
      <c r="L284" s="28"/>
      <c r="M284" s="28"/>
      <c r="N284" s="2"/>
      <c r="O284" s="16"/>
    </row>
    <row r="285" spans="1:15" s="33" customFormat="1" x14ac:dyDescent="0.2">
      <c r="A285" s="35"/>
      <c r="B285" s="2"/>
      <c r="C285" s="2"/>
      <c r="D285" s="16"/>
      <c r="E285" s="2"/>
      <c r="F285" s="16"/>
      <c r="G285" s="16"/>
      <c r="H285" s="16"/>
      <c r="I285" s="1"/>
      <c r="J285" s="28"/>
      <c r="K285" s="28"/>
      <c r="L285" s="28"/>
      <c r="M285" s="28"/>
      <c r="N285" s="2"/>
      <c r="O285" s="16"/>
    </row>
    <row r="286" spans="1:15" s="33" customFormat="1" x14ac:dyDescent="0.2">
      <c r="A286" s="35"/>
      <c r="B286" s="2"/>
      <c r="C286" s="2"/>
      <c r="D286" s="16"/>
      <c r="E286" s="2"/>
      <c r="F286" s="16"/>
      <c r="G286" s="16"/>
      <c r="H286" s="16"/>
      <c r="I286" s="1"/>
      <c r="J286" s="28"/>
      <c r="K286" s="28"/>
      <c r="L286" s="28"/>
      <c r="M286" s="28"/>
      <c r="N286" s="2"/>
      <c r="O286" s="16"/>
    </row>
    <row r="287" spans="1:15" s="33" customFormat="1" x14ac:dyDescent="0.2">
      <c r="A287" s="35"/>
      <c r="B287" s="2"/>
      <c r="C287" s="2"/>
      <c r="D287" s="16"/>
      <c r="E287" s="2"/>
      <c r="F287" s="16"/>
      <c r="G287" s="16"/>
      <c r="H287" s="16"/>
      <c r="I287" s="1"/>
      <c r="J287" s="28"/>
      <c r="K287" s="28"/>
      <c r="L287" s="28"/>
      <c r="M287" s="28"/>
      <c r="N287" s="2"/>
      <c r="O287" s="16"/>
    </row>
    <row r="288" spans="1:15" s="33" customFormat="1" x14ac:dyDescent="0.2">
      <c r="A288" s="35"/>
      <c r="B288" s="2"/>
      <c r="C288" s="2"/>
      <c r="D288" s="16"/>
      <c r="E288" s="2"/>
      <c r="F288" s="16"/>
      <c r="G288" s="16"/>
      <c r="H288" s="16"/>
      <c r="I288" s="1"/>
      <c r="J288" s="28"/>
      <c r="K288" s="28"/>
      <c r="L288" s="28"/>
      <c r="M288" s="28"/>
      <c r="N288" s="2"/>
      <c r="O288" s="16"/>
    </row>
    <row r="289" spans="1:15" s="33" customFormat="1" x14ac:dyDescent="0.2">
      <c r="A289" s="35"/>
      <c r="B289" s="2"/>
      <c r="C289" s="2"/>
      <c r="D289" s="16"/>
      <c r="E289" s="2"/>
      <c r="F289" s="16"/>
      <c r="G289" s="16"/>
      <c r="H289" s="16"/>
      <c r="I289" s="1"/>
      <c r="J289" s="28"/>
      <c r="K289" s="28"/>
      <c r="L289" s="28"/>
      <c r="M289" s="28"/>
      <c r="N289" s="2"/>
      <c r="O289" s="16"/>
    </row>
    <row r="290" spans="1:15" s="33" customFormat="1" x14ac:dyDescent="0.2">
      <c r="A290" s="35"/>
      <c r="B290" s="2"/>
      <c r="C290" s="2"/>
      <c r="D290" s="16"/>
      <c r="E290" s="2"/>
      <c r="F290" s="16"/>
      <c r="G290" s="16"/>
      <c r="H290" s="16"/>
      <c r="I290" s="1"/>
      <c r="J290" s="28"/>
      <c r="K290" s="28"/>
      <c r="L290" s="28"/>
      <c r="M290" s="28"/>
      <c r="N290" s="2"/>
      <c r="O290" s="16"/>
    </row>
    <row r="291" spans="1:15" s="33" customFormat="1" x14ac:dyDescent="0.2">
      <c r="A291" s="35"/>
      <c r="B291" s="2"/>
      <c r="C291" s="2"/>
      <c r="D291" s="16"/>
      <c r="E291" s="2"/>
      <c r="F291" s="16"/>
      <c r="G291" s="16"/>
      <c r="H291" s="16"/>
      <c r="I291" s="1"/>
      <c r="J291" s="28"/>
      <c r="K291" s="28"/>
      <c r="L291" s="28"/>
      <c r="M291" s="28"/>
      <c r="N291" s="2"/>
      <c r="O291" s="16"/>
    </row>
    <row r="292" spans="1:15" s="33" customFormat="1" x14ac:dyDescent="0.2">
      <c r="A292" s="35"/>
      <c r="B292" s="2"/>
      <c r="C292" s="2"/>
      <c r="D292" s="16"/>
      <c r="E292" s="2"/>
      <c r="F292" s="16"/>
      <c r="G292" s="16"/>
      <c r="H292" s="16"/>
      <c r="I292" s="1"/>
      <c r="J292" s="28"/>
      <c r="K292" s="28"/>
      <c r="L292" s="28"/>
      <c r="M292" s="28"/>
      <c r="N292" s="2"/>
      <c r="O292" s="16"/>
    </row>
    <row r="293" spans="1:15" s="33" customFormat="1" x14ac:dyDescent="0.2">
      <c r="A293" s="35"/>
      <c r="B293" s="2"/>
      <c r="C293" s="2"/>
      <c r="D293" s="16"/>
      <c r="E293" s="2"/>
      <c r="F293" s="16"/>
      <c r="G293" s="16"/>
      <c r="H293" s="16"/>
      <c r="I293" s="1"/>
      <c r="J293" s="28"/>
      <c r="K293" s="28"/>
      <c r="L293" s="28"/>
      <c r="M293" s="28"/>
      <c r="N293" s="2"/>
      <c r="O293" s="16"/>
    </row>
    <row r="294" spans="1:15" s="33" customFormat="1" x14ac:dyDescent="0.2">
      <c r="A294" s="35"/>
      <c r="B294" s="2"/>
      <c r="C294" s="2"/>
      <c r="D294" s="16"/>
      <c r="E294" s="2"/>
      <c r="F294" s="16"/>
      <c r="G294" s="16"/>
      <c r="H294" s="16"/>
      <c r="I294" s="1"/>
      <c r="J294" s="28"/>
      <c r="K294" s="28"/>
      <c r="L294" s="28"/>
      <c r="M294" s="28"/>
      <c r="N294" s="2"/>
      <c r="O294" s="16"/>
    </row>
    <row r="295" spans="1:15" s="33" customFormat="1" x14ac:dyDescent="0.2">
      <c r="A295" s="35"/>
      <c r="B295" s="2"/>
      <c r="C295" s="2"/>
      <c r="D295" s="16"/>
      <c r="E295" s="2"/>
      <c r="F295" s="16"/>
      <c r="G295" s="16"/>
      <c r="H295" s="16"/>
      <c r="I295" s="1"/>
      <c r="J295" s="28"/>
      <c r="K295" s="28"/>
      <c r="L295" s="28"/>
      <c r="M295" s="28"/>
      <c r="N295" s="2"/>
      <c r="O295" s="16"/>
    </row>
    <row r="296" spans="1:15" s="33" customFormat="1" x14ac:dyDescent="0.2">
      <c r="A296" s="35"/>
      <c r="B296" s="2"/>
      <c r="C296" s="2"/>
      <c r="D296" s="16"/>
      <c r="E296" s="2"/>
      <c r="F296" s="16"/>
      <c r="G296" s="16"/>
      <c r="H296" s="16"/>
      <c r="I296" s="1"/>
      <c r="J296" s="28"/>
      <c r="K296" s="28"/>
      <c r="L296" s="28"/>
      <c r="M296" s="28"/>
      <c r="N296" s="2"/>
      <c r="O296" s="16"/>
    </row>
    <row r="297" spans="1:15" s="33" customFormat="1" x14ac:dyDescent="0.2">
      <c r="A297" s="35"/>
      <c r="B297" s="2"/>
      <c r="C297" s="2"/>
      <c r="D297" s="16"/>
      <c r="E297" s="2"/>
      <c r="F297" s="16"/>
      <c r="G297" s="16"/>
      <c r="H297" s="16"/>
      <c r="I297" s="1"/>
      <c r="J297" s="28"/>
      <c r="K297" s="28"/>
      <c r="L297" s="28"/>
      <c r="M297" s="28"/>
      <c r="N297" s="2"/>
      <c r="O297" s="16"/>
    </row>
    <row r="298" spans="1:15" s="33" customFormat="1" x14ac:dyDescent="0.2">
      <c r="A298" s="35"/>
      <c r="B298" s="2"/>
      <c r="C298" s="2"/>
      <c r="D298" s="16"/>
      <c r="E298" s="2"/>
      <c r="F298" s="16"/>
      <c r="G298" s="16"/>
      <c r="H298" s="16"/>
      <c r="I298" s="1"/>
      <c r="J298" s="28"/>
      <c r="K298" s="28"/>
      <c r="L298" s="28"/>
      <c r="M298" s="28"/>
      <c r="N298" s="2"/>
      <c r="O298" s="16"/>
    </row>
    <row r="299" spans="1:15" s="33" customFormat="1" x14ac:dyDescent="0.2">
      <c r="A299" s="35"/>
      <c r="B299" s="2"/>
      <c r="C299" s="2"/>
      <c r="D299" s="16"/>
      <c r="E299" s="2"/>
      <c r="F299" s="16"/>
      <c r="G299" s="16"/>
      <c r="H299" s="16"/>
      <c r="I299" s="1"/>
      <c r="J299" s="28"/>
      <c r="K299" s="28"/>
      <c r="L299" s="28"/>
      <c r="M299" s="28"/>
      <c r="N299" s="2"/>
      <c r="O299" s="16"/>
    </row>
    <row r="300" spans="1:15" s="33" customFormat="1" x14ac:dyDescent="0.2">
      <c r="A300" s="35"/>
      <c r="B300" s="2"/>
      <c r="C300" s="2"/>
      <c r="D300" s="16"/>
      <c r="E300" s="2"/>
      <c r="F300" s="16"/>
      <c r="G300" s="16"/>
      <c r="H300" s="16"/>
      <c r="I300" s="1"/>
      <c r="J300" s="28"/>
      <c r="K300" s="28"/>
      <c r="L300" s="28"/>
      <c r="M300" s="28"/>
      <c r="N300" s="2"/>
      <c r="O300" s="16"/>
    </row>
    <row r="301" spans="1:15" s="33" customFormat="1" x14ac:dyDescent="0.2">
      <c r="A301" s="35"/>
      <c r="B301" s="2"/>
      <c r="C301" s="2"/>
      <c r="D301" s="16"/>
      <c r="E301" s="2"/>
      <c r="F301" s="16"/>
      <c r="G301" s="16"/>
      <c r="H301" s="16"/>
      <c r="I301" s="1"/>
      <c r="J301" s="28"/>
      <c r="K301" s="28"/>
      <c r="L301" s="28"/>
      <c r="M301" s="28"/>
      <c r="N301" s="2"/>
      <c r="O301" s="16"/>
    </row>
    <row r="302" spans="1:15" s="33" customFormat="1" x14ac:dyDescent="0.2">
      <c r="A302" s="35"/>
      <c r="B302" s="2"/>
      <c r="C302" s="2"/>
      <c r="D302" s="16"/>
      <c r="E302" s="2"/>
      <c r="F302" s="16"/>
      <c r="G302" s="16"/>
      <c r="H302" s="16"/>
      <c r="I302" s="1"/>
      <c r="J302" s="28"/>
      <c r="K302" s="28"/>
      <c r="L302" s="28"/>
      <c r="M302" s="28"/>
      <c r="N302" s="2"/>
      <c r="O302" s="16"/>
    </row>
    <row r="303" spans="1:15" s="33" customFormat="1" x14ac:dyDescent="0.2">
      <c r="A303" s="35"/>
      <c r="B303" s="2"/>
      <c r="C303" s="2"/>
      <c r="D303" s="16"/>
      <c r="E303" s="2"/>
      <c r="F303" s="16"/>
      <c r="G303" s="16"/>
      <c r="H303" s="16"/>
      <c r="I303" s="1"/>
      <c r="J303" s="28"/>
      <c r="K303" s="28"/>
      <c r="L303" s="28"/>
      <c r="M303" s="28"/>
      <c r="N303" s="2"/>
      <c r="O303" s="16"/>
    </row>
    <row r="304" spans="1:15" s="33" customFormat="1" x14ac:dyDescent="0.2">
      <c r="A304" s="35"/>
      <c r="B304" s="2"/>
      <c r="C304" s="2"/>
      <c r="D304" s="16"/>
      <c r="E304" s="2"/>
      <c r="F304" s="16"/>
      <c r="G304" s="16"/>
      <c r="H304" s="16"/>
      <c r="I304" s="1"/>
      <c r="J304" s="28"/>
      <c r="K304" s="28"/>
      <c r="L304" s="28"/>
      <c r="M304" s="28"/>
      <c r="N304" s="2"/>
      <c r="O304" s="16"/>
    </row>
    <row r="305" spans="1:15" s="33" customFormat="1" x14ac:dyDescent="0.2">
      <c r="A305" s="35"/>
      <c r="B305" s="2"/>
      <c r="C305" s="2"/>
      <c r="D305" s="16"/>
      <c r="E305" s="2"/>
      <c r="F305" s="16"/>
      <c r="G305" s="16"/>
      <c r="H305" s="16"/>
      <c r="I305" s="1"/>
      <c r="J305" s="28"/>
      <c r="K305" s="28"/>
      <c r="L305" s="28"/>
      <c r="M305" s="28"/>
      <c r="N305" s="2"/>
      <c r="O305" s="16"/>
    </row>
    <row r="306" spans="1:15" s="33" customFormat="1" x14ac:dyDescent="0.2">
      <c r="A306" s="35"/>
      <c r="B306" s="2"/>
      <c r="C306" s="2"/>
      <c r="D306" s="16"/>
      <c r="E306" s="2"/>
      <c r="F306" s="16"/>
      <c r="G306" s="16"/>
      <c r="H306" s="16"/>
      <c r="I306" s="1"/>
      <c r="J306" s="28"/>
      <c r="K306" s="28"/>
      <c r="L306" s="28"/>
      <c r="M306" s="28"/>
      <c r="N306" s="2"/>
      <c r="O306" s="16"/>
    </row>
    <row r="307" spans="1:15" s="33" customFormat="1" x14ac:dyDescent="0.2">
      <c r="A307" s="35"/>
      <c r="B307" s="2"/>
      <c r="C307" s="2"/>
      <c r="D307" s="16"/>
      <c r="E307" s="2"/>
      <c r="F307" s="16"/>
      <c r="G307" s="16"/>
      <c r="H307" s="16"/>
      <c r="I307" s="1"/>
      <c r="J307" s="28"/>
      <c r="K307" s="28"/>
      <c r="L307" s="28"/>
      <c r="M307" s="28"/>
      <c r="N307" s="2"/>
      <c r="O307" s="16"/>
    </row>
    <row r="308" spans="1:15" s="33" customFormat="1" x14ac:dyDescent="0.2">
      <c r="A308" s="35"/>
      <c r="B308" s="2"/>
      <c r="C308" s="2"/>
      <c r="D308" s="16"/>
      <c r="E308" s="2"/>
      <c r="F308" s="16"/>
      <c r="G308" s="16"/>
      <c r="H308" s="16"/>
      <c r="I308" s="1"/>
      <c r="J308" s="28"/>
      <c r="K308" s="28"/>
      <c r="L308" s="28"/>
      <c r="M308" s="28"/>
      <c r="N308" s="2"/>
      <c r="O308" s="16"/>
    </row>
    <row r="309" spans="1:15" s="33" customFormat="1" x14ac:dyDescent="0.2">
      <c r="A309" s="35"/>
      <c r="B309" s="8"/>
      <c r="C309" s="8"/>
      <c r="D309" s="5"/>
      <c r="E309" s="2"/>
      <c r="F309" s="5"/>
      <c r="G309" s="5"/>
      <c r="H309" s="5"/>
      <c r="I309" s="10"/>
      <c r="J309" s="28"/>
      <c r="K309" s="28"/>
      <c r="L309" s="28"/>
      <c r="M309" s="28"/>
      <c r="N309" s="8"/>
      <c r="O309" s="5"/>
    </row>
    <row r="310" spans="1:15" s="33" customFormat="1" x14ac:dyDescent="0.2">
      <c r="A310" s="35"/>
      <c r="B310" s="8"/>
      <c r="C310" s="8"/>
      <c r="D310" s="5"/>
      <c r="E310" s="2"/>
      <c r="F310" s="5"/>
      <c r="G310" s="5"/>
      <c r="H310" s="5"/>
      <c r="I310" s="10"/>
      <c r="J310" s="28"/>
      <c r="K310" s="28"/>
      <c r="L310" s="28"/>
      <c r="M310" s="28"/>
      <c r="N310" s="8"/>
      <c r="O310" s="5"/>
    </row>
    <row r="311" spans="1:15" s="33" customFormat="1" x14ac:dyDescent="0.2">
      <c r="A311" s="35"/>
      <c r="B311" s="8"/>
      <c r="C311" s="8"/>
      <c r="D311" s="5"/>
      <c r="E311" s="2"/>
      <c r="F311" s="5"/>
      <c r="G311" s="5"/>
      <c r="H311" s="5"/>
      <c r="I311" s="10"/>
      <c r="J311" s="28"/>
      <c r="K311" s="28"/>
      <c r="L311" s="28"/>
      <c r="M311" s="28"/>
      <c r="N311" s="8"/>
      <c r="O311" s="5"/>
    </row>
    <row r="312" spans="1:15" s="33" customFormat="1" x14ac:dyDescent="0.2">
      <c r="A312" s="35"/>
      <c r="B312" s="8"/>
      <c r="C312" s="8"/>
      <c r="D312" s="5"/>
      <c r="E312" s="2"/>
      <c r="F312" s="5"/>
      <c r="G312" s="5"/>
      <c r="H312" s="5"/>
      <c r="I312" s="10"/>
      <c r="J312" s="28"/>
      <c r="K312" s="28"/>
      <c r="L312" s="28"/>
      <c r="M312" s="28"/>
      <c r="N312" s="8"/>
      <c r="O312" s="5"/>
    </row>
    <row r="313" spans="1:15" s="33" customFormat="1" x14ac:dyDescent="0.2">
      <c r="A313" s="35"/>
      <c r="B313" s="8"/>
      <c r="C313" s="8"/>
      <c r="D313" s="5"/>
      <c r="E313" s="2"/>
      <c r="F313" s="5"/>
      <c r="G313" s="5"/>
      <c r="H313" s="5"/>
      <c r="I313" s="10"/>
      <c r="J313" s="28"/>
      <c r="K313" s="28"/>
      <c r="L313" s="28"/>
      <c r="M313" s="28"/>
      <c r="N313" s="8"/>
      <c r="O313" s="5"/>
    </row>
    <row r="314" spans="1:15" s="33" customFormat="1" x14ac:dyDescent="0.2">
      <c r="A314" s="35"/>
      <c r="B314" s="8"/>
      <c r="C314" s="8"/>
      <c r="D314" s="5"/>
      <c r="E314" s="2"/>
      <c r="F314" s="5"/>
      <c r="G314" s="5"/>
      <c r="H314" s="5"/>
      <c r="I314" s="10"/>
      <c r="J314" s="28"/>
      <c r="K314" s="28"/>
      <c r="L314" s="28"/>
      <c r="M314" s="28"/>
      <c r="N314" s="8"/>
      <c r="O314" s="5"/>
    </row>
    <row r="315" spans="1:15" s="33" customFormat="1" x14ac:dyDescent="0.2">
      <c r="A315" s="35"/>
      <c r="B315" s="8"/>
      <c r="C315" s="8"/>
      <c r="D315" s="5"/>
      <c r="E315" s="2"/>
      <c r="F315" s="5"/>
      <c r="G315" s="5"/>
      <c r="H315" s="5"/>
      <c r="I315" s="10"/>
      <c r="J315" s="28"/>
      <c r="K315" s="28"/>
      <c r="L315" s="28"/>
      <c r="M315" s="28"/>
      <c r="N315" s="8"/>
      <c r="O315" s="5"/>
    </row>
    <row r="316" spans="1:15" s="33" customFormat="1" x14ac:dyDescent="0.2">
      <c r="A316" s="35"/>
      <c r="B316" s="8"/>
      <c r="C316" s="8"/>
      <c r="D316" s="5"/>
      <c r="E316" s="2"/>
      <c r="F316" s="5"/>
      <c r="G316" s="5"/>
      <c r="H316" s="5"/>
      <c r="I316" s="10"/>
      <c r="J316" s="28"/>
      <c r="K316" s="28"/>
      <c r="L316" s="28"/>
      <c r="M316" s="28"/>
      <c r="N316" s="8"/>
      <c r="O316" s="5"/>
    </row>
    <row r="317" spans="1:15" s="33" customFormat="1" x14ac:dyDescent="0.2">
      <c r="A317" s="35"/>
      <c r="B317" s="8"/>
      <c r="C317" s="8"/>
      <c r="D317" s="5"/>
      <c r="E317" s="2"/>
      <c r="F317" s="5"/>
      <c r="G317" s="5"/>
      <c r="H317" s="5"/>
      <c r="I317" s="10"/>
      <c r="J317" s="28"/>
      <c r="K317" s="28"/>
      <c r="L317" s="28"/>
      <c r="M317" s="28"/>
      <c r="N317" s="8"/>
      <c r="O317" s="5"/>
    </row>
    <row r="318" spans="1:15" s="33" customFormat="1" x14ac:dyDescent="0.2">
      <c r="A318" s="35"/>
      <c r="B318" s="8"/>
      <c r="C318" s="8"/>
      <c r="D318" s="5"/>
      <c r="E318" s="2"/>
      <c r="F318" s="5"/>
      <c r="G318" s="5"/>
      <c r="H318" s="5"/>
      <c r="I318" s="10"/>
      <c r="J318" s="28"/>
      <c r="K318" s="28"/>
      <c r="L318" s="28"/>
      <c r="M318" s="28"/>
      <c r="N318" s="8"/>
      <c r="O318" s="5"/>
    </row>
    <row r="319" spans="1:15" s="33" customFormat="1" x14ac:dyDescent="0.2">
      <c r="A319" s="35"/>
      <c r="B319" s="8"/>
      <c r="C319" s="8"/>
      <c r="D319" s="5"/>
      <c r="E319" s="2"/>
      <c r="F319" s="5"/>
      <c r="G319" s="5"/>
      <c r="H319" s="5"/>
      <c r="I319" s="10"/>
      <c r="J319" s="28"/>
      <c r="K319" s="28"/>
      <c r="L319" s="28"/>
      <c r="M319" s="28"/>
      <c r="N319" s="8"/>
      <c r="O319" s="5"/>
    </row>
    <row r="320" spans="1:15" s="33" customFormat="1" x14ac:dyDescent="0.2">
      <c r="A320" s="35"/>
      <c r="B320" s="8"/>
      <c r="C320" s="8"/>
      <c r="D320" s="5"/>
      <c r="E320" s="2"/>
      <c r="F320" s="5"/>
      <c r="G320" s="5"/>
      <c r="H320" s="5"/>
      <c r="I320" s="10"/>
      <c r="J320" s="28"/>
      <c r="K320" s="28"/>
      <c r="L320" s="28"/>
      <c r="M320" s="28"/>
      <c r="N320" s="8"/>
      <c r="O320" s="5"/>
    </row>
    <row r="321" spans="1:15" s="33" customFormat="1" x14ac:dyDescent="0.2">
      <c r="A321" s="35"/>
      <c r="B321" s="8"/>
      <c r="C321" s="8"/>
      <c r="D321" s="5"/>
      <c r="E321" s="2"/>
      <c r="F321" s="5"/>
      <c r="G321" s="5"/>
      <c r="H321" s="5"/>
      <c r="I321" s="10"/>
      <c r="J321" s="28"/>
      <c r="K321" s="28"/>
      <c r="L321" s="28"/>
      <c r="M321" s="28"/>
      <c r="N321" s="8"/>
      <c r="O321" s="5"/>
    </row>
    <row r="322" spans="1:15" s="33" customFormat="1" x14ac:dyDescent="0.2">
      <c r="A322" s="35"/>
      <c r="B322" s="8"/>
      <c r="C322" s="8"/>
      <c r="D322" s="5"/>
      <c r="E322" s="2"/>
      <c r="F322" s="5"/>
      <c r="G322" s="5"/>
      <c r="H322" s="5"/>
      <c r="I322" s="10"/>
      <c r="J322" s="28"/>
      <c r="K322" s="28"/>
      <c r="L322" s="28"/>
      <c r="M322" s="28"/>
      <c r="N322" s="8"/>
      <c r="O322" s="5"/>
    </row>
    <row r="323" spans="1:15" s="33" customFormat="1" x14ac:dyDescent="0.2">
      <c r="A323" s="35"/>
      <c r="B323" s="8"/>
      <c r="C323" s="8"/>
      <c r="D323" s="5"/>
      <c r="E323" s="2"/>
      <c r="F323" s="5"/>
      <c r="G323" s="5"/>
      <c r="H323" s="5"/>
      <c r="I323" s="10"/>
      <c r="J323" s="28"/>
      <c r="K323" s="28"/>
      <c r="L323" s="28"/>
      <c r="M323" s="28"/>
      <c r="N323" s="8"/>
      <c r="O323" s="5"/>
    </row>
    <row r="324" spans="1:15" s="33" customFormat="1" x14ac:dyDescent="0.2">
      <c r="A324" s="35"/>
      <c r="B324" s="8"/>
      <c r="C324" s="8"/>
      <c r="D324" s="5"/>
      <c r="E324" s="2"/>
      <c r="F324" s="5"/>
      <c r="G324" s="5"/>
      <c r="H324" s="5"/>
      <c r="I324" s="10"/>
      <c r="J324" s="28"/>
      <c r="K324" s="28"/>
      <c r="L324" s="28"/>
      <c r="M324" s="28"/>
      <c r="N324" s="8"/>
      <c r="O324" s="5"/>
    </row>
  </sheetData>
  <autoFilter ref="A6:BC6"/>
  <mergeCells count="406">
    <mergeCell ref="J86:J87"/>
    <mergeCell ref="J106:J108"/>
    <mergeCell ref="J75:J76"/>
    <mergeCell ref="N75:N76"/>
    <mergeCell ref="O75:O76"/>
    <mergeCell ref="O106:O108"/>
    <mergeCell ref="K53:K54"/>
    <mergeCell ref="L53:L54"/>
    <mergeCell ref="J71:J73"/>
    <mergeCell ref="K71:K73"/>
    <mergeCell ref="L139:L140"/>
    <mergeCell ref="L110:L111"/>
    <mergeCell ref="M110:M111"/>
    <mergeCell ref="O112:O113"/>
    <mergeCell ref="O37:O38"/>
    <mergeCell ref="N112:N113"/>
    <mergeCell ref="K117:K121"/>
    <mergeCell ref="L117:L121"/>
    <mergeCell ref="M117:M121"/>
    <mergeCell ref="B39:M39"/>
    <mergeCell ref="D37:D38"/>
    <mergeCell ref="E37:E38"/>
    <mergeCell ref="G71:G73"/>
    <mergeCell ref="G75:G76"/>
    <mergeCell ref="H72:H73"/>
    <mergeCell ref="K110:K111"/>
    <mergeCell ref="G40:G45"/>
    <mergeCell ref="L75:L76"/>
    <mergeCell ref="M75:M76"/>
    <mergeCell ref="M99:M101"/>
    <mergeCell ref="L80:L81"/>
    <mergeCell ref="M80:M81"/>
    <mergeCell ref="L106:L108"/>
    <mergeCell ref="M71:M73"/>
    <mergeCell ref="L128:L131"/>
    <mergeCell ref="L92:L93"/>
    <mergeCell ref="M128:M131"/>
    <mergeCell ref="L86:L87"/>
    <mergeCell ref="M86:M87"/>
    <mergeCell ref="M92:M93"/>
    <mergeCell ref="L1:O1"/>
    <mergeCell ref="N225:N226"/>
    <mergeCell ref="O225:O226"/>
    <mergeCell ref="A2:O2"/>
    <mergeCell ref="F176:F179"/>
    <mergeCell ref="G176:G179"/>
    <mergeCell ref="C112:C113"/>
    <mergeCell ref="E112:E113"/>
    <mergeCell ref="A176:A179"/>
    <mergeCell ref="B176:B179"/>
    <mergeCell ref="M53:M54"/>
    <mergeCell ref="A117:A121"/>
    <mergeCell ref="B117:B121"/>
    <mergeCell ref="C117:C121"/>
    <mergeCell ref="D117:D121"/>
    <mergeCell ref="E117:E121"/>
    <mergeCell ref="F117:F121"/>
    <mergeCell ref="N3:O4"/>
    <mergeCell ref="N37:N38"/>
    <mergeCell ref="E176:E179"/>
    <mergeCell ref="J158:J160"/>
    <mergeCell ref="M139:M140"/>
    <mergeCell ref="L40:L45"/>
    <mergeCell ref="M40:M45"/>
    <mergeCell ref="N176:N179"/>
    <mergeCell ref="O176:O179"/>
    <mergeCell ref="O171:O172"/>
    <mergeCell ref="N171:N172"/>
    <mergeCell ref="N165:N166"/>
    <mergeCell ref="O165:O166"/>
    <mergeCell ref="E225:E226"/>
    <mergeCell ref="M176:M179"/>
    <mergeCell ref="A232:O232"/>
    <mergeCell ref="N227:N230"/>
    <mergeCell ref="O227:O230"/>
    <mergeCell ref="A3:A5"/>
    <mergeCell ref="B3:B5"/>
    <mergeCell ref="C3:C5"/>
    <mergeCell ref="D3:D5"/>
    <mergeCell ref="E3:E5"/>
    <mergeCell ref="F3:F5"/>
    <mergeCell ref="A37:A38"/>
    <mergeCell ref="E63:E64"/>
    <mergeCell ref="E53:E54"/>
    <mergeCell ref="D53:D54"/>
    <mergeCell ref="C53:C54"/>
    <mergeCell ref="B53:B54"/>
    <mergeCell ref="A53:A54"/>
    <mergeCell ref="F53:F54"/>
    <mergeCell ref="A40:A45"/>
    <mergeCell ref="B40:B45"/>
    <mergeCell ref="C40:C45"/>
    <mergeCell ref="D40:D45"/>
    <mergeCell ref="E40:E45"/>
    <mergeCell ref="F40:F45"/>
    <mergeCell ref="A19:A22"/>
    <mergeCell ref="B19:B22"/>
    <mergeCell ref="C19:C22"/>
    <mergeCell ref="D19:D22"/>
    <mergeCell ref="H3:I4"/>
    <mergeCell ref="B37:B38"/>
    <mergeCell ref="C37:C38"/>
    <mergeCell ref="F37:F38"/>
    <mergeCell ref="G37:G38"/>
    <mergeCell ref="B8:B9"/>
    <mergeCell ref="C8:C9"/>
    <mergeCell ref="D8:D9"/>
    <mergeCell ref="E8:E9"/>
    <mergeCell ref="F8:F9"/>
    <mergeCell ref="G8:G9"/>
    <mergeCell ref="H8:H9"/>
    <mergeCell ref="I8:I9"/>
    <mergeCell ref="B7:M7"/>
    <mergeCell ref="K8:K9"/>
    <mergeCell ref="L8:L9"/>
    <mergeCell ref="G3:G5"/>
    <mergeCell ref="J3:M4"/>
    <mergeCell ref="M37:M38"/>
    <mergeCell ref="J37:J38"/>
    <mergeCell ref="K37:K38"/>
    <mergeCell ref="L37:L38"/>
    <mergeCell ref="K19:K22"/>
    <mergeCell ref="L19:L22"/>
    <mergeCell ref="H139:H140"/>
    <mergeCell ref="I139:I140"/>
    <mergeCell ref="H209:H210"/>
    <mergeCell ref="I209:I210"/>
    <mergeCell ref="K128:K131"/>
    <mergeCell ref="H187:H189"/>
    <mergeCell ref="I187:I189"/>
    <mergeCell ref="J201:J202"/>
    <mergeCell ref="K201:K202"/>
    <mergeCell ref="K165:K169"/>
    <mergeCell ref="I166:I169"/>
    <mergeCell ref="K139:K140"/>
    <mergeCell ref="H149:H151"/>
    <mergeCell ref="H201:H202"/>
    <mergeCell ref="I201:I202"/>
    <mergeCell ref="J195:J196"/>
    <mergeCell ref="K195:K196"/>
    <mergeCell ref="J176:J179"/>
    <mergeCell ref="K176:K179"/>
    <mergeCell ref="J149:J151"/>
    <mergeCell ref="K149:K151"/>
    <mergeCell ref="K158:K160"/>
    <mergeCell ref="B180:O180"/>
    <mergeCell ref="L158:L160"/>
    <mergeCell ref="A187:A189"/>
    <mergeCell ref="B187:B189"/>
    <mergeCell ref="C187:C189"/>
    <mergeCell ref="D187:D189"/>
    <mergeCell ref="E187:E189"/>
    <mergeCell ref="F187:F189"/>
    <mergeCell ref="G187:G189"/>
    <mergeCell ref="J171:J172"/>
    <mergeCell ref="K171:K172"/>
    <mergeCell ref="C176:C179"/>
    <mergeCell ref="D176:D179"/>
    <mergeCell ref="A209:A210"/>
    <mergeCell ref="B209:B210"/>
    <mergeCell ref="M195:M196"/>
    <mergeCell ref="L201:L202"/>
    <mergeCell ref="F227:F230"/>
    <mergeCell ref="G227:G230"/>
    <mergeCell ref="F225:F226"/>
    <mergeCell ref="G225:G226"/>
    <mergeCell ref="J227:J230"/>
    <mergeCell ref="K227:K230"/>
    <mergeCell ref="C209:C210"/>
    <mergeCell ref="J209:J210"/>
    <mergeCell ref="K209:K210"/>
    <mergeCell ref="L209:L210"/>
    <mergeCell ref="M209:M210"/>
    <mergeCell ref="D209:D210"/>
    <mergeCell ref="E209:E210"/>
    <mergeCell ref="F209:F210"/>
    <mergeCell ref="G195:G196"/>
    <mergeCell ref="F195:F196"/>
    <mergeCell ref="J225:J226"/>
    <mergeCell ref="K225:K226"/>
    <mergeCell ref="M225:M226"/>
    <mergeCell ref="L225:L226"/>
    <mergeCell ref="A225:A226"/>
    <mergeCell ref="B225:B226"/>
    <mergeCell ref="C225:C226"/>
    <mergeCell ref="D225:D226"/>
    <mergeCell ref="A227:A230"/>
    <mergeCell ref="B227:B230"/>
    <mergeCell ref="C227:C230"/>
    <mergeCell ref="D227:D230"/>
    <mergeCell ref="E227:E230"/>
    <mergeCell ref="E158:E160"/>
    <mergeCell ref="F158:F160"/>
    <mergeCell ref="E149:E151"/>
    <mergeCell ref="B158:B160"/>
    <mergeCell ref="C158:C160"/>
    <mergeCell ref="D158:D160"/>
    <mergeCell ref="L227:L230"/>
    <mergeCell ref="M227:M230"/>
    <mergeCell ref="D195:D196"/>
    <mergeCell ref="G209:G210"/>
    <mergeCell ref="M165:M169"/>
    <mergeCell ref="J165:J169"/>
    <mergeCell ref="H166:H169"/>
    <mergeCell ref="L176:L179"/>
    <mergeCell ref="L171:L172"/>
    <mergeCell ref="M171:M172"/>
    <mergeCell ref="M149:M151"/>
    <mergeCell ref="L149:L151"/>
    <mergeCell ref="M187:M189"/>
    <mergeCell ref="M158:M160"/>
    <mergeCell ref="M8:M9"/>
    <mergeCell ref="M106:M108"/>
    <mergeCell ref="N106:N108"/>
    <mergeCell ref="K40:K45"/>
    <mergeCell ref="H53:H54"/>
    <mergeCell ref="H40:H45"/>
    <mergeCell ref="I40:I45"/>
    <mergeCell ref="L71:L73"/>
    <mergeCell ref="K99:K101"/>
    <mergeCell ref="L99:L101"/>
    <mergeCell ref="J92:J93"/>
    <mergeCell ref="I99:I101"/>
    <mergeCell ref="J99:J101"/>
    <mergeCell ref="J80:J81"/>
    <mergeCell ref="K80:K81"/>
    <mergeCell ref="I72:I73"/>
    <mergeCell ref="J53:J54"/>
    <mergeCell ref="K86:K87"/>
    <mergeCell ref="K106:K108"/>
    <mergeCell ref="K75:K76"/>
    <mergeCell ref="J40:J45"/>
    <mergeCell ref="I53:I54"/>
    <mergeCell ref="H63:H64"/>
    <mergeCell ref="J8:J9"/>
    <mergeCell ref="E92:E93"/>
    <mergeCell ref="F92:F93"/>
    <mergeCell ref="G92:G93"/>
    <mergeCell ref="H92:H93"/>
    <mergeCell ref="D80:D81"/>
    <mergeCell ref="E80:E81"/>
    <mergeCell ref="G80:G81"/>
    <mergeCell ref="F80:F81"/>
    <mergeCell ref="H80:H81"/>
    <mergeCell ref="G53:G54"/>
    <mergeCell ref="F71:F73"/>
    <mergeCell ref="F75:F76"/>
    <mergeCell ref="A75:A76"/>
    <mergeCell ref="B63:B64"/>
    <mergeCell ref="A63:A64"/>
    <mergeCell ref="C63:C64"/>
    <mergeCell ref="D63:D64"/>
    <mergeCell ref="F63:F64"/>
    <mergeCell ref="G63:G64"/>
    <mergeCell ref="A71:A73"/>
    <mergeCell ref="B71:B73"/>
    <mergeCell ref="C71:C73"/>
    <mergeCell ref="D71:D73"/>
    <mergeCell ref="E71:E73"/>
    <mergeCell ref="B75:B76"/>
    <mergeCell ref="C75:C76"/>
    <mergeCell ref="A8:A9"/>
    <mergeCell ref="C195:C196"/>
    <mergeCell ref="B195:B196"/>
    <mergeCell ref="A195:A196"/>
    <mergeCell ref="A165:A169"/>
    <mergeCell ref="B165:B169"/>
    <mergeCell ref="D165:D169"/>
    <mergeCell ref="E165:E169"/>
    <mergeCell ref="C165:C169"/>
    <mergeCell ref="A171:A172"/>
    <mergeCell ref="A86:A87"/>
    <mergeCell ref="B86:B87"/>
    <mergeCell ref="D128:D131"/>
    <mergeCell ref="C128:C131"/>
    <mergeCell ref="B128:B131"/>
    <mergeCell ref="A158:A160"/>
    <mergeCell ref="D75:D76"/>
    <mergeCell ref="E75:E76"/>
    <mergeCell ref="C86:C87"/>
    <mergeCell ref="D86:D87"/>
    <mergeCell ref="E86:E87"/>
    <mergeCell ref="B80:B81"/>
    <mergeCell ref="C80:C81"/>
    <mergeCell ref="A80:A81"/>
    <mergeCell ref="E201:E202"/>
    <mergeCell ref="D201:D202"/>
    <mergeCell ref="C201:C202"/>
    <mergeCell ref="B201:B202"/>
    <mergeCell ref="A201:A202"/>
    <mergeCell ref="F201:F202"/>
    <mergeCell ref="G201:G202"/>
    <mergeCell ref="H195:H196"/>
    <mergeCell ref="E195:E196"/>
    <mergeCell ref="M19:M22"/>
    <mergeCell ref="A28:A30"/>
    <mergeCell ref="B28:B30"/>
    <mergeCell ref="D28:D30"/>
    <mergeCell ref="C28:C30"/>
    <mergeCell ref="E28:E30"/>
    <mergeCell ref="F28:F30"/>
    <mergeCell ref="G28:G30"/>
    <mergeCell ref="H28:H30"/>
    <mergeCell ref="I28:I30"/>
    <mergeCell ref="J28:J30"/>
    <mergeCell ref="K28:K30"/>
    <mergeCell ref="L28:L30"/>
    <mergeCell ref="M28:M30"/>
    <mergeCell ref="E19:E22"/>
    <mergeCell ref="F19:F22"/>
    <mergeCell ref="G19:G22"/>
    <mergeCell ref="H19:H22"/>
    <mergeCell ref="I19:I22"/>
    <mergeCell ref="J19:J22"/>
    <mergeCell ref="A92:A93"/>
    <mergeCell ref="B92:B93"/>
    <mergeCell ref="C92:C93"/>
    <mergeCell ref="D92:D93"/>
    <mergeCell ref="A149:A151"/>
    <mergeCell ref="B149:B151"/>
    <mergeCell ref="C149:C151"/>
    <mergeCell ref="D149:D151"/>
    <mergeCell ref="A128:A131"/>
    <mergeCell ref="A112:A113"/>
    <mergeCell ref="A106:A108"/>
    <mergeCell ref="B106:B108"/>
    <mergeCell ref="C106:C108"/>
    <mergeCell ref="B139:B140"/>
    <mergeCell ref="C139:C140"/>
    <mergeCell ref="A99:A101"/>
    <mergeCell ref="B99:B101"/>
    <mergeCell ref="C99:C101"/>
    <mergeCell ref="D99:D101"/>
    <mergeCell ref="D139:D140"/>
    <mergeCell ref="E99:E101"/>
    <mergeCell ref="D106:D108"/>
    <mergeCell ref="E106:E108"/>
    <mergeCell ref="A110:A111"/>
    <mergeCell ref="D110:D111"/>
    <mergeCell ref="E110:E111"/>
    <mergeCell ref="B110:B111"/>
    <mergeCell ref="C110:C111"/>
    <mergeCell ref="L187:L189"/>
    <mergeCell ref="A139:A140"/>
    <mergeCell ref="F165:F169"/>
    <mergeCell ref="F99:F101"/>
    <mergeCell ref="G99:G101"/>
    <mergeCell ref="H99:H101"/>
    <mergeCell ref="B171:B172"/>
    <mergeCell ref="C171:C172"/>
    <mergeCell ref="D171:D172"/>
    <mergeCell ref="E171:E172"/>
    <mergeCell ref="F171:F172"/>
    <mergeCell ref="G171:G172"/>
    <mergeCell ref="E139:E140"/>
    <mergeCell ref="F139:F140"/>
    <mergeCell ref="G139:G140"/>
    <mergeCell ref="F149:F151"/>
    <mergeCell ref="L195:L196"/>
    <mergeCell ref="F86:F87"/>
    <mergeCell ref="G86:G87"/>
    <mergeCell ref="H86:H87"/>
    <mergeCell ref="I86:I87"/>
    <mergeCell ref="J139:J140"/>
    <mergeCell ref="G158:G160"/>
    <mergeCell ref="H158:H160"/>
    <mergeCell ref="I158:I160"/>
    <mergeCell ref="K92:K93"/>
    <mergeCell ref="F106:F108"/>
    <mergeCell ref="G106:G108"/>
    <mergeCell ref="G112:G113"/>
    <mergeCell ref="I92:I93"/>
    <mergeCell ref="J110:J111"/>
    <mergeCell ref="J112:J113"/>
    <mergeCell ref="G149:G151"/>
    <mergeCell ref="G165:G169"/>
    <mergeCell ref="H117:H121"/>
    <mergeCell ref="H128:H131"/>
    <mergeCell ref="I128:I131"/>
    <mergeCell ref="J128:J131"/>
    <mergeCell ref="I117:I121"/>
    <mergeCell ref="J117:J121"/>
    <mergeCell ref="I63:I64"/>
    <mergeCell ref="J63:J64"/>
    <mergeCell ref="K63:K64"/>
    <mergeCell ref="L63:L64"/>
    <mergeCell ref="M63:M64"/>
    <mergeCell ref="M201:M202"/>
    <mergeCell ref="I195:I196"/>
    <mergeCell ref="J187:J189"/>
    <mergeCell ref="B109:M109"/>
    <mergeCell ref="K112:K113"/>
    <mergeCell ref="L112:L113"/>
    <mergeCell ref="M112:M113"/>
    <mergeCell ref="G117:G121"/>
    <mergeCell ref="D112:D113"/>
    <mergeCell ref="B112:B113"/>
    <mergeCell ref="F112:F113"/>
    <mergeCell ref="F110:F111"/>
    <mergeCell ref="G110:G111"/>
    <mergeCell ref="F128:F131"/>
    <mergeCell ref="G128:G131"/>
    <mergeCell ref="L165:L169"/>
    <mergeCell ref="E128:E131"/>
    <mergeCell ref="I80:I81"/>
    <mergeCell ref="K187:K189"/>
  </mergeCells>
  <pageMargins left="0.23622047244094491" right="0.23622047244094491" top="0.14000000000000001" bottom="0.33" header="0.31496062992125984" footer="0.31496062992125984"/>
  <pageSetup paperSize="9" scale="37" fitToHeight="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 2020-2022</vt:lpstr>
      <vt:lpstr>'КП 2020-2022'!Заголовки_для_печати</vt:lpstr>
      <vt:lpstr>'КП 2020-2022'!Область_печати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Арихина Ирина Николаевна</dc:creator>
  <cp:lastModifiedBy>Перфильева Татьяна Олеговна</cp:lastModifiedBy>
  <cp:lastPrinted>2020-07-13T12:16:56Z</cp:lastPrinted>
  <dcterms:created xsi:type="dcterms:W3CDTF">2014-06-11T10:39:58Z</dcterms:created>
  <dcterms:modified xsi:type="dcterms:W3CDTF">2020-07-13T12:18:01Z</dcterms:modified>
</cp:coreProperties>
</file>