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-45" windowWidth="10650" windowHeight="13350"/>
  </bookViews>
  <sheets>
    <sheet name="КП 2015-2017 гг." sheetId="1" r:id="rId1"/>
  </sheets>
  <definedNames>
    <definedName name="_xlnm._FilterDatabase" localSheetId="0" hidden="1">'КП 2015-2017 гг.'!$A$10:$AR$355</definedName>
    <definedName name="Z_30A4C298_4998_4A18_8CAA_21263EA70778_.wvu.FilterData" localSheetId="0" hidden="1">'КП 2015-2017 гг.'!$A$10:$AR$355</definedName>
    <definedName name="Z_30A4C298_4998_4A18_8CAA_21263EA70778_.wvu.PrintArea" localSheetId="0" hidden="1">'КП 2015-2017 гг.'!$A$1:$K$342</definedName>
    <definedName name="Z_30A4C298_4998_4A18_8CAA_21263EA70778_.wvu.PrintTitles" localSheetId="0" hidden="1">'КП 2015-2017 гг.'!$7:$10</definedName>
    <definedName name="_xlnm.Print_Titles" localSheetId="0">'КП 2015-2017 гг.'!$7:$10</definedName>
    <definedName name="_xlnm.Print_Area" localSheetId="0">'КП 2015-2017 гг.'!$A$1:$K$342</definedName>
  </definedNames>
  <calcPr calcId="145621"/>
  <customWorkbookViews>
    <customWorkbookView name="Аниськина Людмила Ивановна - Личное представление" guid="{30A4C298-4998-4A18-8CAA-21263EA70778}" mergeInterval="0" personalView="1" maximized="1" windowWidth="1916" windowHeight="821" activeSheetId="1"/>
  </customWorkbookViews>
</workbook>
</file>

<file path=xl/calcChain.xml><?xml version="1.0" encoding="utf-8"?>
<calcChain xmlns="http://schemas.openxmlformats.org/spreadsheetml/2006/main">
  <c r="K156" i="1" l="1"/>
  <c r="K129" i="1"/>
  <c r="K92" i="1"/>
  <c r="K86" i="1"/>
  <c r="K65" i="1"/>
  <c r="K57" i="1"/>
  <c r="K52" i="1"/>
  <c r="K48" i="1"/>
  <c r="K42" i="1"/>
  <c r="K38" i="1"/>
  <c r="K32" i="1"/>
  <c r="K26" i="1"/>
  <c r="K12" i="1"/>
  <c r="K20" i="1" l="1"/>
  <c r="K63" i="1" s="1"/>
  <c r="K105" i="1" l="1"/>
  <c r="J337" i="1" l="1"/>
  <c r="J325" i="1"/>
  <c r="J319" i="1"/>
  <c r="J296" i="1"/>
  <c r="J288" i="1"/>
  <c r="J263" i="1"/>
  <c r="J226" i="1"/>
  <c r="J198" i="1"/>
  <c r="J173" i="1"/>
  <c r="J167" i="1"/>
  <c r="J145" i="1"/>
  <c r="J129" i="1"/>
  <c r="J125" i="1"/>
  <c r="J119" i="1"/>
  <c r="J105" i="1"/>
  <c r="J92" i="1"/>
  <c r="J86" i="1"/>
  <c r="J57" i="1"/>
  <c r="J42" i="1"/>
  <c r="J20" i="1"/>
  <c r="J294" i="1" l="1"/>
  <c r="I276" i="1" l="1"/>
  <c r="A12" i="1" l="1"/>
  <c r="K280" i="1" l="1"/>
  <c r="I280" i="1"/>
  <c r="J218" i="1"/>
  <c r="K218" i="1"/>
  <c r="I218" i="1"/>
  <c r="I82" i="1"/>
  <c r="J331" i="1" l="1"/>
  <c r="K331" i="1"/>
  <c r="I331" i="1"/>
  <c r="J302" i="1"/>
  <c r="J308" i="1" s="1"/>
  <c r="K302" i="1"/>
  <c r="I302" i="1"/>
  <c r="J251" i="1"/>
  <c r="K251" i="1"/>
  <c r="I251" i="1"/>
  <c r="J179" i="1" l="1"/>
  <c r="K179" i="1"/>
  <c r="I179" i="1"/>
  <c r="K173" i="1"/>
  <c r="I173" i="1"/>
  <c r="J161" i="1"/>
  <c r="K161" i="1"/>
  <c r="I161" i="1"/>
  <c r="J156" i="1"/>
  <c r="J151" i="1"/>
  <c r="K151" i="1"/>
  <c r="J139" i="1"/>
  <c r="K139" i="1"/>
  <c r="J133" i="1"/>
  <c r="K133" i="1"/>
  <c r="I133" i="1"/>
  <c r="J65" i="1" l="1"/>
  <c r="J52" i="1"/>
  <c r="J32" i="1"/>
  <c r="J26" i="1"/>
  <c r="J12" i="1"/>
  <c r="I12" i="1"/>
  <c r="J63" i="1" l="1"/>
  <c r="J310" i="1"/>
  <c r="I310" i="1"/>
  <c r="J313" i="1"/>
  <c r="I313" i="1"/>
  <c r="J232" i="1"/>
  <c r="J257" i="1" s="1"/>
  <c r="I232" i="1"/>
  <c r="I65" i="1"/>
  <c r="J341" i="1" l="1"/>
  <c r="J342" i="1" s="1"/>
  <c r="J111" i="1"/>
  <c r="J204" i="1" s="1"/>
  <c r="K111" i="1"/>
  <c r="I111" i="1"/>
  <c r="K183" i="1" l="1"/>
  <c r="I183" i="1"/>
  <c r="K337" i="1" l="1"/>
  <c r="I337" i="1"/>
  <c r="K325" i="1"/>
  <c r="I325" i="1"/>
  <c r="K319" i="1"/>
  <c r="I319" i="1"/>
  <c r="K313" i="1"/>
  <c r="K310" i="1"/>
  <c r="K296" i="1"/>
  <c r="K308" i="1" s="1"/>
  <c r="I296" i="1"/>
  <c r="I308" i="1" s="1"/>
  <c r="K288" i="1"/>
  <c r="I288" i="1"/>
  <c r="K284" i="1"/>
  <c r="K269" i="1"/>
  <c r="K263" i="1"/>
  <c r="I263" i="1"/>
  <c r="K259" i="1"/>
  <c r="I259" i="1"/>
  <c r="I244" i="1"/>
  <c r="I243" i="1"/>
  <c r="K232" i="1"/>
  <c r="K226" i="1"/>
  <c r="K198" i="1"/>
  <c r="K167" i="1"/>
  <c r="I167" i="1"/>
  <c r="K145" i="1"/>
  <c r="I145" i="1"/>
  <c r="I139" i="1"/>
  <c r="I129" i="1"/>
  <c r="K125" i="1"/>
  <c r="I125" i="1"/>
  <c r="K119" i="1"/>
  <c r="I119" i="1"/>
  <c r="I92" i="1"/>
  <c r="K74" i="1"/>
  <c r="I74" i="1"/>
  <c r="I70" i="1"/>
  <c r="I57" i="1"/>
  <c r="I52" i="1"/>
  <c r="I42" i="1"/>
  <c r="I38" i="1"/>
  <c r="I33" i="1"/>
  <c r="I32" i="1" s="1"/>
  <c r="I20" i="1"/>
  <c r="K341" i="1" l="1"/>
  <c r="I341" i="1"/>
  <c r="K294" i="1"/>
  <c r="I241" i="1"/>
  <c r="I198" i="1"/>
  <c r="I86" i="1"/>
  <c r="I151" i="1"/>
  <c r="I284" i="1"/>
  <c r="I226" i="1"/>
  <c r="I269" i="1"/>
  <c r="I26" i="1"/>
  <c r="I63" i="1" s="1"/>
  <c r="I189" i="1"/>
  <c r="K241" i="1"/>
  <c r="K257" i="1" s="1"/>
  <c r="K189" i="1"/>
  <c r="K204" i="1" s="1"/>
  <c r="I294" i="1" l="1"/>
  <c r="I257" i="1"/>
  <c r="I204" i="1"/>
  <c r="K342" i="1"/>
  <c r="I342" i="1" l="1"/>
</calcChain>
</file>

<file path=xl/sharedStrings.xml><?xml version="1.0" encoding="utf-8"?>
<sst xmlns="http://schemas.openxmlformats.org/spreadsheetml/2006/main" count="1711" uniqueCount="545">
  <si>
    <t>№</t>
  </si>
  <si>
    <t>Наименование ВЦП, основного мероприятия, контрольного события программы</t>
  </si>
  <si>
    <t>Статус</t>
  </si>
  <si>
    <t xml:space="preserve">Ответственный 
руководитель, заместитель руководителя ОИВ
(ФИО, должность)
</t>
  </si>
  <si>
    <t>Срок начала реализации</t>
  </si>
  <si>
    <t>Срок окончания реализации (дата контрольного события)</t>
  </si>
  <si>
    <t xml:space="preserve">Подпрограмма 1 "Институты информационного общества" </t>
  </si>
  <si>
    <t>Х</t>
  </si>
  <si>
    <t>X</t>
  </si>
  <si>
    <t>Итого по мероприятиям подпрограммы 1:</t>
  </si>
  <si>
    <t xml:space="preserve">Подпрограмма 2 "Электронное правительство" </t>
  </si>
  <si>
    <t>Итого по мероприятиям подпрограммы 2:</t>
  </si>
  <si>
    <t>Подпрограмма 3 "Развитие инфраструктуры информационно-коммуникационных технологий и систем связи</t>
  </si>
  <si>
    <t>Итого по мероприятиям подпрограммы 3:</t>
  </si>
  <si>
    <t xml:space="preserve">Подпрограмма 4 "Безопасность в информационном обществе" </t>
  </si>
  <si>
    <t>Итого по мероприятиям подпрограммы 4:</t>
  </si>
  <si>
    <t xml:space="preserve">Подпрограмма 5 "Инфраструктура пространственных данных" </t>
  </si>
  <si>
    <t>Итого по мероприятиям подпрограммы 5:</t>
  </si>
  <si>
    <t>Итого по мероприятиям подпрограммы 6:</t>
  </si>
  <si>
    <t>Итого по государственной программе</t>
  </si>
  <si>
    <t xml:space="preserve">31.12.2015
</t>
  </si>
  <si>
    <t>Руководитель Комитета информатизации и связи Республики Коми</t>
  </si>
  <si>
    <t xml:space="preserve">Руководитель Комитета информатизации и связи Республики Коми </t>
  </si>
  <si>
    <t>Заместитель руководителя Комитета информатизации и связи Республики Коми</t>
  </si>
  <si>
    <t xml:space="preserve">Министр природных ресурсов и охраны окружающей среды Республики Коми </t>
  </si>
  <si>
    <t>Руководитель Агентства Республики Коми по печати и массовым коммуникациям</t>
  </si>
  <si>
    <t>v</t>
  </si>
  <si>
    <t xml:space="preserve">Подпрограмма 6 "Обеспечение реализации государственной программы" </t>
  </si>
  <si>
    <t>1.1</t>
  </si>
  <si>
    <t>1.2</t>
  </si>
  <si>
    <t>1.3</t>
  </si>
  <si>
    <t>1.4</t>
  </si>
  <si>
    <t>2.1</t>
  </si>
  <si>
    <t>2.2</t>
  </si>
  <si>
    <t>3.1</t>
  </si>
  <si>
    <t>3.2</t>
  </si>
  <si>
    <t>4.1</t>
  </si>
  <si>
    <t>4.2</t>
  </si>
  <si>
    <t>5.1</t>
  </si>
  <si>
    <t>5.2</t>
  </si>
  <si>
    <t>6.1</t>
  </si>
  <si>
    <t>6.2</t>
  </si>
  <si>
    <t>7.1</t>
  </si>
  <si>
    <t>7.2</t>
  </si>
  <si>
    <t>8</t>
  </si>
  <si>
    <t>8.1</t>
  </si>
  <si>
    <t>8.2</t>
  </si>
  <si>
    <t>9</t>
  </si>
  <si>
    <t>9.1</t>
  </si>
  <si>
    <t>9.2</t>
  </si>
  <si>
    <t>10</t>
  </si>
  <si>
    <t>10.1</t>
  </si>
  <si>
    <t>10.2</t>
  </si>
  <si>
    <t>11</t>
  </si>
  <si>
    <t>11.1</t>
  </si>
  <si>
    <t>11.2</t>
  </si>
  <si>
    <t>12</t>
  </si>
  <si>
    <t>12.1</t>
  </si>
  <si>
    <t>12.2</t>
  </si>
  <si>
    <t>13</t>
  </si>
  <si>
    <t>13.1</t>
  </si>
  <si>
    <t>13.2</t>
  </si>
  <si>
    <t>14</t>
  </si>
  <si>
    <t>14.1</t>
  </si>
  <si>
    <t>14.2</t>
  </si>
  <si>
    <t>15</t>
  </si>
  <si>
    <t>15.1</t>
  </si>
  <si>
    <t>15.2</t>
  </si>
  <si>
    <t>16</t>
  </si>
  <si>
    <t>16.1</t>
  </si>
  <si>
    <t>16.2</t>
  </si>
  <si>
    <t>16.3</t>
  </si>
  <si>
    <t>17</t>
  </si>
  <si>
    <t>17.1</t>
  </si>
  <si>
    <t>17.2</t>
  </si>
  <si>
    <t>18</t>
  </si>
  <si>
    <t>19</t>
  </si>
  <si>
    <t>18.1</t>
  </si>
  <si>
    <t>18.2</t>
  </si>
  <si>
    <t>19.1</t>
  </si>
  <si>
    <t>19.2</t>
  </si>
  <si>
    <t>20</t>
  </si>
  <si>
    <t>20.1</t>
  </si>
  <si>
    <t>20.2</t>
  </si>
  <si>
    <t>21</t>
  </si>
  <si>
    <t>21.1</t>
  </si>
  <si>
    <t>21.2</t>
  </si>
  <si>
    <t>22</t>
  </si>
  <si>
    <t>22.1</t>
  </si>
  <si>
    <t>22.2</t>
  </si>
  <si>
    <t>23</t>
  </si>
  <si>
    <t>23.1</t>
  </si>
  <si>
    <t>23.2</t>
  </si>
  <si>
    <t>24</t>
  </si>
  <si>
    <t>24.1</t>
  </si>
  <si>
    <t>24.2</t>
  </si>
  <si>
    <t>25</t>
  </si>
  <si>
    <t>25.1</t>
  </si>
  <si>
    <t>25.2</t>
  </si>
  <si>
    <t>26</t>
  </si>
  <si>
    <t>26.1</t>
  </si>
  <si>
    <t>26.2</t>
  </si>
  <si>
    <t>27</t>
  </si>
  <si>
    <t>27.1</t>
  </si>
  <si>
    <t>27.2</t>
  </si>
  <si>
    <t>28</t>
  </si>
  <si>
    <t>28.1</t>
  </si>
  <si>
    <t>28.2</t>
  </si>
  <si>
    <t>29</t>
  </si>
  <si>
    <t>29.1</t>
  </si>
  <si>
    <t>29.2</t>
  </si>
  <si>
    <t>30</t>
  </si>
  <si>
    <t>30.1</t>
  </si>
  <si>
    <t>30.2</t>
  </si>
  <si>
    <t>31</t>
  </si>
  <si>
    <t>31.1</t>
  </si>
  <si>
    <t>31.2</t>
  </si>
  <si>
    <t>32</t>
  </si>
  <si>
    <t>32.1</t>
  </si>
  <si>
    <t>32.2</t>
  </si>
  <si>
    <t>33</t>
  </si>
  <si>
    <t>33.1</t>
  </si>
  <si>
    <t>33.2</t>
  </si>
  <si>
    <t>34</t>
  </si>
  <si>
    <t>34.1</t>
  </si>
  <si>
    <t>34.2</t>
  </si>
  <si>
    <t>35</t>
  </si>
  <si>
    <t>35.1</t>
  </si>
  <si>
    <t>35.2</t>
  </si>
  <si>
    <t>36</t>
  </si>
  <si>
    <t>36.1</t>
  </si>
  <si>
    <t>36.2</t>
  </si>
  <si>
    <t>38</t>
  </si>
  <si>
    <t>38.1</t>
  </si>
  <si>
    <t>38.2</t>
  </si>
  <si>
    <t>39</t>
  </si>
  <si>
    <t>39.1</t>
  </si>
  <si>
    <t>39.2</t>
  </si>
  <si>
    <t>40</t>
  </si>
  <si>
    <t>40.1</t>
  </si>
  <si>
    <t>40.2</t>
  </si>
  <si>
    <t>41</t>
  </si>
  <si>
    <t>41.1</t>
  </si>
  <si>
    <t>41.2</t>
  </si>
  <si>
    <t>42</t>
  </si>
  <si>
    <t>42.2</t>
  </si>
  <si>
    <t>43</t>
  </si>
  <si>
    <t>43.1</t>
  </si>
  <si>
    <t>43.2</t>
  </si>
  <si>
    <t>44</t>
  </si>
  <si>
    <t>44.1</t>
  </si>
  <si>
    <t>44.2</t>
  </si>
  <si>
    <t>45</t>
  </si>
  <si>
    <t>45.1</t>
  </si>
  <si>
    <t>45.2</t>
  </si>
  <si>
    <t>46</t>
  </si>
  <si>
    <t>46.1</t>
  </si>
  <si>
    <t>46.2</t>
  </si>
  <si>
    <t>48</t>
  </si>
  <si>
    <t>48.1</t>
  </si>
  <si>
    <t>48.2</t>
  </si>
  <si>
    <t>50</t>
  </si>
  <si>
    <t>50.1</t>
  </si>
  <si>
    <t>50.2</t>
  </si>
  <si>
    <t>51</t>
  </si>
  <si>
    <t>51.1</t>
  </si>
  <si>
    <t>51.2</t>
  </si>
  <si>
    <t>52</t>
  </si>
  <si>
    <t>52.1</t>
  </si>
  <si>
    <t>52.2</t>
  </si>
  <si>
    <t>53</t>
  </si>
  <si>
    <t>53.1</t>
  </si>
  <si>
    <t>53.2</t>
  </si>
  <si>
    <t>54</t>
  </si>
  <si>
    <t>54.1</t>
  </si>
  <si>
    <t>54.2</t>
  </si>
  <si>
    <t>55</t>
  </si>
  <si>
    <t>55.1</t>
  </si>
  <si>
    <t>55.2</t>
  </si>
  <si>
    <t>56</t>
  </si>
  <si>
    <t>56.1</t>
  </si>
  <si>
    <t>56.2</t>
  </si>
  <si>
    <t>57</t>
  </si>
  <si>
    <t>57.1</t>
  </si>
  <si>
    <t>57.2</t>
  </si>
  <si>
    <t>58</t>
  </si>
  <si>
    <t>58.1</t>
  </si>
  <si>
    <t>58.2</t>
  </si>
  <si>
    <t>42.1</t>
  </si>
  <si>
    <t>59</t>
  </si>
  <si>
    <t>59.1</t>
  </si>
  <si>
    <t>59.2</t>
  </si>
  <si>
    <t>49</t>
  </si>
  <si>
    <t>49.1</t>
  </si>
  <si>
    <t>49.2</t>
  </si>
  <si>
    <t>Основное мероприятие 1.01.01 Пропаганда и популяризация возможностей информационного общества и информационных технологий</t>
  </si>
  <si>
    <t>1.01.01.01 Подготовка методических материалов и курсов для информирования населения</t>
  </si>
  <si>
    <t>1.01.01.02 Разработка и тиражирование наглядных материалов, текстовых и графических материалов, сувенирной продукции</t>
  </si>
  <si>
    <t>1.01.01.03 Проведение открытых лекций, семинаров, участие в массовых мероприятиях</t>
  </si>
  <si>
    <t>1.01.01.04 Проведение работ по выпуску второго дополненного и переработанного издания энциклопедии "Республика Коми"</t>
  </si>
  <si>
    <t>Основное мероприятие 1.01.02 Обеспечение доступа к информации о деятельности государственных органов Республики Коми и органов местного самоуправления в Республике Коми</t>
  </si>
  <si>
    <t>1.01.02.01 Размещение в средствах массовой информации, учрежденных органами законодательной и исполнительной власти Республики Коми, материалов о деятельности государственных органов Республики Коми и органов местного самоуправления в Республике Коми</t>
  </si>
  <si>
    <t>1.01.02.02 Оказание методической помощи (консультаций) по наполнению сетевых ресурсов</t>
  </si>
  <si>
    <t>Основное мероприятие 1.01.03 Содействие использованию населением Республики Коми инструментов информационных технологий</t>
  </si>
  <si>
    <t>1.01.03.01 Организационные мероприятия по обеспечению деятельности волонтерских центров (организационные расходы)</t>
  </si>
  <si>
    <t xml:space="preserve">1.01.03.02 Организация обучающих мероприятий, в том числе курсов повышения квалификации </t>
  </si>
  <si>
    <t>Основное мероприятие 1.01.04 Совершенствование механизмов обеспечения права граждан, организаций и общественных объединений на обращение в государственные органы Республики Коми и органы местного самоуправления в Республике Коми</t>
  </si>
  <si>
    <t>1.01.04.01 Организация мониторингов доступности механизмов обращения граждан и доступности информации о деятельности государственных органов Республики Коми и органов местного самоуправления в Республике Коми, проведение тематических социальных опросов</t>
  </si>
  <si>
    <t>1.01.04.02 Методологическое обеспечение организации мониторингов доступности механизмов обращения граждан  и доступности информации о деятельности государственных органов Республики Коми и органов местного самоуправления в Республике Коми, проведения тематических социальных опросов</t>
  </si>
  <si>
    <t>Основное мероприятие 1.02.01 Формирование информационно-технологического сообщества как группы организаций, обеспечивающих весь цикл внедрения и эксплуатации информационно - коммуникационных технологий</t>
  </si>
  <si>
    <t>1.02.01.01 Поддержка муниципальных программ, направленных на внедрение и развитие информационно - коммуникационных технологий</t>
  </si>
  <si>
    <t>1.02.01.02 Разработка методических рекомендаций по формированию инфраструктуры ИКТ- кластера</t>
  </si>
  <si>
    <t>Основное мероприятие 1.02.02 Содействие развитию общественных организаций, действующих в области информационно - коммуникационных технологий</t>
  </si>
  <si>
    <t>1.02.02.01 Формирование организационных структур ИКТ-кластера и предоставление грантов в сфере информационно - коммуникационных технологий</t>
  </si>
  <si>
    <t>1.02.02.02 Разработка документации, регламентирующей порядок предоставления грантов в сфере информационно - коммуникационных технологий</t>
  </si>
  <si>
    <t>Основное мероприятие 1.02.03 Обеспечение функционирования институтов независимой экспертизы</t>
  </si>
  <si>
    <t>1.02.03.01 Подготовка и обучение экспертов в области информационно-телекоммуникационных технологий</t>
  </si>
  <si>
    <t>Основное мероприятие 1.03.01 Проведение прикладных научно-исследовательских работ в области перспективного развития информационно-телекоммуникационных технологий</t>
  </si>
  <si>
    <t>1.03.01.01 НИОКР "Исследование, анализ и моделирование сложных (комплексных) сетей, в том числе сетей социального взаимодействия, с целью выявления и предотвращения социальных и политических рисков,  определения тенденций развития"</t>
  </si>
  <si>
    <t>1.03.01.02 Методологическая поддержка государственных органов Республики Коми в части анализа активности населения в социальных сетях</t>
  </si>
  <si>
    <t>Основное мероприятие 1.03.02 Организация научно-практических конференций, семинаров, мастер классов и иных мероприятий в области информационно-коммуникационных технологий</t>
  </si>
  <si>
    <t>1.03.02.01 Организация и (или) участие в региональных, межрегиональных, российских и международных мероприятиях в области информационно - коммуникационных технологий</t>
  </si>
  <si>
    <t>1.03.02.02 Подготовка и предоставление материалов для участия в региональных, межрегиональных, российских и международных мероприятиях в области информационно-коммуникационных технологий</t>
  </si>
  <si>
    <t>2.01.01.01 Внедрение и развитие систем финансово-экономической деятельности государственных органов Республики Коми, органов местного самоуправления в Республике Коми и подведомственных им учреждений</t>
  </si>
  <si>
    <t>2.01.01.02 Мероприятия в сфере информатизации органов записи актов гражданского состояния в Республике Коми</t>
  </si>
  <si>
    <t>2.01.02.01 Мероприятия в сфере информатизации образования в Республике Коми</t>
  </si>
  <si>
    <t>2.01.02.02 Методологическое сопровождение проектов по информатизации в сфере образования в Республике Коми</t>
  </si>
  <si>
    <t xml:space="preserve">2.01.03.01 Развитие и тиражирование региональной информационно - аналитической медицинской системы здравоохранения в Республике Коми </t>
  </si>
  <si>
    <t>2.01.03.02 Методологическое сопровождение проектов в сфере информатизации здравоохранения в Республике Коми</t>
  </si>
  <si>
    <t>2.01.04.01 Мероприятия в сфере информатизации культуры в Республике Коми</t>
  </si>
  <si>
    <t>2.01.04.02 Методологическое сопровождение проектов в сфере информатизации культуры в Республике Коми</t>
  </si>
  <si>
    <t>2.01.05.01 Внедрение информационно-коммуникационных технологий в рамках создания информационно-справочной системы "Открытый бюджет"</t>
  </si>
  <si>
    <t>2.01.05.02 Методологическое сопровождение проектов по информатизации в сфере управления финансами в Республике Коми</t>
  </si>
  <si>
    <t>2.01.06.01 Развитие и тиражирование межотраслевой автоматизированной реестровой системы Республики Коми (МАРС РК)</t>
  </si>
  <si>
    <t>2.01.06.02 Методологическое сопровождение межотраслевой информатизации</t>
  </si>
  <si>
    <t>Основное мероприятие 2.01.07 Внедрение информационно-коммуникационных технологий в управлении жилищно-коммунальным хозяйством</t>
  </si>
  <si>
    <t>2.01.07.01 Мероприятия в сфере информатизации государственного и муниципального управления жилищно-коммунальным хозяйством в Республике Коми</t>
  </si>
  <si>
    <t>2.01.07.02 Внедрение информационной системы сбора информации в области энергосбережения</t>
  </si>
  <si>
    <t>2.01.07.03 Методологическое сопровождение проектов по информатизации в сфере управления жилищно-коммунальным хозяйством в Республике Коми</t>
  </si>
  <si>
    <t>2.01.08.02 Методологическое сопровождение проектов по информатизации в сфере физической культуры и спорта в Республике Коми</t>
  </si>
  <si>
    <t xml:space="preserve">2.01.09.01 Мероприятия в сфере информатизации сельского хозяйства и продовольствия в Республике Коми </t>
  </si>
  <si>
    <t>2.01.09.02 Методологическое сопровождение проектов в сфере информатизации сельского хозяйства и продовольствия в Республике Коми</t>
  </si>
  <si>
    <t xml:space="preserve">2.01.10.01 Организация предоставления информации в области гидрометеорологии и мониторинга окружающей среды в Республике Коми </t>
  </si>
  <si>
    <t>2.01.10.02 Своевременное предупреждение об опасных гидрометеорологических явлениях на территории Республики Коми (актированные дни)</t>
  </si>
  <si>
    <t>Основное мероприятие 2.01.12 Внедрение информационно-коммуникационных технологий в управлении транспортной инфраструктурой</t>
  </si>
  <si>
    <t xml:space="preserve">2.01.12.01 Мероприятия в сфере информатизации транспортной инфраструктуры в Республике Коми </t>
  </si>
  <si>
    <t>2.01.12.02 Методологическое сопровождение проектов в сфере информатизации транспортной инфраструктуры в Республике Коми</t>
  </si>
  <si>
    <t>Основное мероприятие 2.01.13 Внедрение информационно-коммуникационных технологий в туристической индустрии</t>
  </si>
  <si>
    <t>2.01.13.01 Мероприятия в сфере информатизации туристической индустрии в Республике Коми</t>
  </si>
  <si>
    <t>2.01.13.02 Методологическое сопровождение проектов в сфере информатизации туристической индустрии в Республике Коми</t>
  </si>
  <si>
    <t>Основное мероприятие 2.01.14 Внедрение и развитие портальных и облачных технологий для реализации задач в ведомственных и межведомственных информационных системах в государственном и муниципальном управлении</t>
  </si>
  <si>
    <t>2.01.14.01 Внедрение портальных и облачных технологий для реализации задач в ведомственных и межведомственных информационных системах</t>
  </si>
  <si>
    <t xml:space="preserve">2.01.14.02 Разработка функциональных и системных требований единого информационного пространства в Республике Коми посредством портальных и облачных технологий </t>
  </si>
  <si>
    <t>Основное мероприятие 2.01.15 Обеспечение функционирования системы коллективной разработки, согласования и утверждения документов</t>
  </si>
  <si>
    <t>2.01.15.01 Развитие системы межведомственного электронного документооборота, доработка и тиражирование системы в государственных учреждениях Республики Коми</t>
  </si>
  <si>
    <t>2.01.15.02 Организация бесперебойного функционирования системы межведомственного электронного документооборота</t>
  </si>
  <si>
    <t xml:space="preserve">2.01.16.01 Перевод архивов в электронный вид 
</t>
  </si>
  <si>
    <t>2.01.16.02 Методологическое обеспечение процесса перевода архивов в электронный вид</t>
  </si>
  <si>
    <t>Основное мероприятие 2.01.17 
Развитие платежных сервисов</t>
  </si>
  <si>
    <t>Основное мероприятие 2.01.16 
Перевод архивов в электронный вид</t>
  </si>
  <si>
    <t>Основное мероприятие 2.02.01
Развитие региональной комплексной информационной системы "Госуслуги – Республика Коми"</t>
  </si>
  <si>
    <t xml:space="preserve">2.01.17.01 Внедрение информационных систем в сфере обеспечения деятельности агрегатора начислений 
</t>
  </si>
  <si>
    <t>2.01.17.02 Методологическое обеспечение процесса внедрения информационных систем в сфере обеспечения деятельности агрегатора начислений</t>
  </si>
  <si>
    <t xml:space="preserve">2.02.01.01 Модернизация, внедрение и развитие региональной комплексной информационной системы "Госуслуги - Республика Коми" </t>
  </si>
  <si>
    <t xml:space="preserve">2.02.01.02 Проведение мониторинга федерального законодательства в части предоставления государственных и муниципальных услуг для обеспечения соответствия республиканских нормативных и методологических документов  </t>
  </si>
  <si>
    <t>Основное мероприятие 2.02.02 Методологическое и организационное обеспечение перевода услуг в электронный вид и организации межведомственного взаимодействия</t>
  </si>
  <si>
    <t>2.02.02.01 Методологическое и организационное обеспечение перевода услуг в электронный вид и организации межведомственного взаимодействия</t>
  </si>
  <si>
    <t xml:space="preserve">2.02.02.02 Консультирование государственных и муниципальных служащих по вопросам перевода услуг в электронный вид и организации межведомственного взаимодействия </t>
  </si>
  <si>
    <t>Основное мероприятие 2.02.03 Организация технологического перевода в электронный вид процессов предоставления государственных и муниципальных услуг, развитие регионального сегмента инфраструктуры электронного правительства</t>
  </si>
  <si>
    <t>2.02.03.01 Организация технологического перевода в электронный вид процессов предоставления государственных и муниципальных услуг в Республике Коми</t>
  </si>
  <si>
    <t xml:space="preserve">2.02.03.02 Разработка электронных сервисов с целью подключения государственных органов Республики Коми, органов местного самоуправления в Республике Коми </t>
  </si>
  <si>
    <t>2.02.05.02 Создание и развитие сети многофункциональных центров предоставления государственных и муниципальных услуг</t>
  </si>
  <si>
    <t>Основное мероприятие 2.02.06 Обеспечение доступа к государственным и муниципальным услугам с использованием универсальной электронной карты</t>
  </si>
  <si>
    <t>2.02.06.01 Организация мероприятий по выпуску универсальной электронной карты</t>
  </si>
  <si>
    <t>2.02.06.02 Обеспечение доступа к государственным, муниципальным и иным услугам с использованием универсальной электронной карты, в том числе с помощью региональных приложений универсальной электронной карты</t>
  </si>
  <si>
    <t>Основное мероприятие 2.02.07 
Развитие и организация функционирования центра телефонного обслуживания</t>
  </si>
  <si>
    <t xml:space="preserve">2.02.07.01 Развитие и организация функционирования центра телефонного обслуживания </t>
  </si>
  <si>
    <t>2.02.07.02 Консультирование по вопросам предоставления государственных и муниципальных услуг в Республике Коми</t>
  </si>
  <si>
    <t>Основное мероприятие 2.02.08 Обеспечение функционирования удаленных рабочих мест Уполномоченного многофункционального центра Республики Коми</t>
  </si>
  <si>
    <t xml:space="preserve">2.02.08.01 Обеспечение функционирования удаленных рабочих мест Уполномоченного многофункционального центра Республики Коми </t>
  </si>
  <si>
    <t>2.02.08.02 Организационно-методологическое сопровождение обеспечения функционирования удаленных рабочих мест Уполномоченного многофункционального центра Республики Коми</t>
  </si>
  <si>
    <t>Основное мероприятие 2.03.01
Развитие системы обеспечения вызова экстренных оперативных служб через единый номер "112"</t>
  </si>
  <si>
    <t xml:space="preserve">2.03.01.01 Разработка и внедрение системы обеспечения вызова экстренных оперативных служб через единый номер «112» </t>
  </si>
  <si>
    <t>2.03.01.02 Расходы на оплату коммунальных и эксплуатационных услуг вновь вводимого резервного центра обработки вызовов: г.Ухта, ул. Бушуева, д.10</t>
  </si>
  <si>
    <t>Основное мероприятие 2.03.03 Внедрение специализированных информационных систем в области жизнеобеспечения и обеспечения безопасности жизнедеятельности населения</t>
  </si>
  <si>
    <t xml:space="preserve">2.03.03.01 Создание на территории Республики Коми ситуационного центра, работающего по единому регламенту взаимодействия
</t>
  </si>
  <si>
    <t xml:space="preserve">2.03.03.02 Обеспечение функционирования ситуационного центра, работающего по единому регламенту взаимодействия
</t>
  </si>
  <si>
    <t>2.03.03.03 Развитие систем оповещения Республики Коми</t>
  </si>
  <si>
    <t>Основное мероприятие 2.04.02 Формирование отраслевых, управленческих, социальных и иных информационно - аналитических ресурсов в государственном и муниципальном управлении</t>
  </si>
  <si>
    <t>2.04.02.01 Развитие Единой информационно-аналитической системы Республики Коми</t>
  </si>
  <si>
    <t xml:space="preserve">Основное мероприятие 2.04.03
Сбор, накопление и систематизация аналитических материалов по запросам государственных органов Республики Коми и органов местного самоуправления в Республике Коми </t>
  </si>
  <si>
    <t xml:space="preserve">2.04.03.01 Сбор, накопление и систематизация аналитических материалов по запросам государственных органов Республики Коми и органов местного самоуправления в Республике Коми </t>
  </si>
  <si>
    <t>2.04.03.02 Методологическое обеспечение сбора и анализа информации из открытых источников</t>
  </si>
  <si>
    <t>Основное мероприятие 3.01.01 Содействие сохранению существующей сети почтовых отделений на территории Республики Коми в рамках реализации Соглашения между федеральным государственным унитарным предприятием «Почта России» и Правительством Республики Коми, утвержденного распоряжением Правительства Республики Коми от 15 августа 2011 г. N 336-р</t>
  </si>
  <si>
    <t>3.01.01.01 Разработка и издание информационных памяток, содержащих информацию о нормативно-правовых актах в области почтовой связи</t>
  </si>
  <si>
    <t>3.01.01.02 Методологическое обеспечение процесса сохранения существующей сети почтовых отделений</t>
  </si>
  <si>
    <t>Основное мероприятие 3.02.01 Обеспечение перехода на цифровое эфирное телевещание</t>
  </si>
  <si>
    <t>3.02.01.01 Создание благоприятных условий для социально - незащищенных категорий населения при переходе на цифровое телевидение</t>
  </si>
  <si>
    <t>3.02.01.02 Методологическое обеспечение создания благоприятных условий для социально - незащищенных категорий населения при переходе на цифровое телевидение</t>
  </si>
  <si>
    <t>Основное мероприятие 3.03.01 Организация деятельности Координационного совета по информатизации и развитию связи в Республике Коми</t>
  </si>
  <si>
    <t>3.03.01.01 Организация деятельности Координационного совета по информатизации и развитию связи в Республике Коми</t>
  </si>
  <si>
    <t>3.03.01.02 Методологическое обеспечение организации деятельности Координационного совета по информатизации и развитию связи в Республике Коми</t>
  </si>
  <si>
    <t>Основное мероприятие 3.04.01 Обеспечение доступности телекоммуникационной инфраструктуры электронного правительства в Республике Коми</t>
  </si>
  <si>
    <t xml:space="preserve">3.04.01.01 Обеспечение доступности телекоммуникационной инфраструктуры электронного правительства в Республике Коми
</t>
  </si>
  <si>
    <t xml:space="preserve">3.04.01.02 Развитие корпоративной сети передачи данных органов исполнительной власти Республики Коми и телекоммуникационной инфраструктуры Республики Коми </t>
  </si>
  <si>
    <t>Основное мероприятие 3.04.02 Обеспечение соответствия вычислительных мощностей инфраструктуры электронного правительства в Республике Коми текущим потребностям</t>
  </si>
  <si>
    <t xml:space="preserve">3.04.02.01 Обеспечение соответствия вычислительных мощностей инфраструктуры электронного правительства в Республике Коми текущим потребностям
</t>
  </si>
  <si>
    <t>3.04.02.02 Развитие резервного Центра обработки данных в г.Ухта</t>
  </si>
  <si>
    <t>Основное мероприятие 3.04.03 Обеспечение соответствия технических элементов инфраструктуры электронного правительства в Республике Коми текущим потребностям</t>
  </si>
  <si>
    <t xml:space="preserve">3.04.03.01 Обеспечение соответствия технических элементов инфраструктуры электронного правительства в Республике Коми текущим потребностям
</t>
  </si>
  <si>
    <t>3.04.03.02 Мероприятия в рамках проведения ежегодного общероссийского дня приема граждан</t>
  </si>
  <si>
    <t>Основное мероприятие 3.04.04 Обеспечение функционирования информационно-коммуникационных технологий путем проведения закупок товаров, работ и услуг</t>
  </si>
  <si>
    <t>3.04.04.01 Приобретение средств вычислительной техники, копировально - множительной техники и иной оргтехники для УФСКН в рамках региональной программы "Обеспечение правопорядка и безопасности граждан в 2014 году"</t>
  </si>
  <si>
    <t>3.04.04.02 Приобретение средств вычислительной техники, копировально - множительной техники и иной оргтехники для организации работы с лицами, осужденными к наказаниям без изоляции от общества в рамках региональной программы "Обеспечение правопорядка и безопасности граждан в 2014 году"</t>
  </si>
  <si>
    <t>3.04.04.04 Приобретение аппаратно - программного комплекса радиосвязи типа "MOTOTURBO" в рамках региональной программы "Обеспечение правопорядка и безопасности граждан в 2014 году"</t>
  </si>
  <si>
    <t>Основное мероприятие 3.04.05 
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</t>
  </si>
  <si>
    <t>3.04.05.01 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</t>
  </si>
  <si>
    <t xml:space="preserve">3.04.05.02 Методологическое сопровождение создания и развития сети видеоконференцсвязи в Республике Коми </t>
  </si>
  <si>
    <t>Основное мероприятие 4.01.02 
Развитие центров сертификации и регистрации удостоверяющего центра Республики Коми</t>
  </si>
  <si>
    <t xml:space="preserve">4.01.02.01 Развитие центров сертификации и регистрации удостоверяющего центра Республики Коми
</t>
  </si>
  <si>
    <t>Основное мероприятие 4.01.03 
Создание и поддержание в актуальном состоянии реестра сертификатов ключей проверки электронной подписи и обеспечение круглосуточного доступа к нему из информационно-коммуникационной сети "Интернет"</t>
  </si>
  <si>
    <t xml:space="preserve">4.01.03.01 Создание и поддержание в актуальном состоянии реестра сертификатов ключей проверки электронной подписи и обеспечения круглосуточного доступа к нему из информационно-коммуникационной сети "Интернет"
</t>
  </si>
  <si>
    <t>4.01.03.02 Ежедневная публикация списков отзыва сертификатов с периодичностью 12 часов</t>
  </si>
  <si>
    <t>Основное мероприятие 4.02.01 
Создание и развитие республиканского центра мониторинга информационной безопасности</t>
  </si>
  <si>
    <t xml:space="preserve">4.02.01.01 Управление республиканским центром мониторинга информационной безопасности
</t>
  </si>
  <si>
    <t>4.02.01.02 Поддержка и развитие республиканского центра мониторинга информационной безопасности</t>
  </si>
  <si>
    <t xml:space="preserve">4.02.01.03 Подключение информационных систем электронного правительства в Республике Коми к центру мониторинга информационной безопасности </t>
  </si>
  <si>
    <t>Основное мероприятие 4.03.02 Модернизация защищенной вычислительной сети</t>
  </si>
  <si>
    <t>Основное мероприятие 4.04.01 Разработка комплектов организационно-распорядительных документов по обеспечению безопасности персональных данных государственных информационных систем Республики Коми</t>
  </si>
  <si>
    <t>4.04.01.01 Разработка проектной документации в части обеспечения ИБ для вновь проектируемых ИС ЭП</t>
  </si>
  <si>
    <t>4.04.01.02 Организационно-методическое сопровождение проектной документации по обеспечению безопасности персональных данных государственных информационных систем Республики Коми</t>
  </si>
  <si>
    <t>Основное мероприятие 4.04.02 Проведение аттестации объектов информатизации в государственных информационных системах по требованиям безопасности информации, сопровождение систем защиты информации</t>
  </si>
  <si>
    <t xml:space="preserve">4.04.02.01 Проведение аттестации объектов информатизации в государственных информационных системах по требованиям безопасности информации, сопровождение систем защиты информации
</t>
  </si>
  <si>
    <t>4.04.02.02 Мероприятия по аттестации объектов информатизации на соответствие техническим требованиям по защите конфиденциальной информации</t>
  </si>
  <si>
    <t>Основное мероприятие 4.04.03 Установка, настройка и сопровождение технических и программных средств защиты информации</t>
  </si>
  <si>
    <t>4.04.03.01 Обеспечение защиты информации на рабочих местах сотрудников, участвующих в информационном взаимодействии</t>
  </si>
  <si>
    <t>4.04.03.02 Консультирование и обучение пользователей программных средств защиты информации, подготовка необходимой документации</t>
  </si>
  <si>
    <t>Основное мероприятие 5.01.01 
Развитие республиканской системы формирования и представления пространственных данных</t>
  </si>
  <si>
    <t xml:space="preserve">5.01.01.01 Развитие республиканской системы формирования и представления пространственных данных
</t>
  </si>
  <si>
    <t>5.01.01.02 Организационно-методологическое сопровождение по формированию и актуализации инфраструктуры пространственных данных Республики Коми</t>
  </si>
  <si>
    <t>Основное мероприятие 5.02.02 Формирование условий для развития навигационно-информационной и мониторинговой инфраструктуры на базе технологии глобальных навигационных спутниковых систем (ГЛОНАСС)</t>
  </si>
  <si>
    <t>5.02.02.01 Техническое сопровождение и обслуживание системы навигации GPS/ГЛОНАСС</t>
  </si>
  <si>
    <t>5.02.02.02 Оснащение ведомственного автотранспорта бортовыми терминалами на базе системы ГЛОНАСС</t>
  </si>
  <si>
    <t xml:space="preserve">Основное мероприятие 6.01.01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</t>
  </si>
  <si>
    <t xml:space="preserve">6.01.01.01 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</t>
  </si>
  <si>
    <t>6.01.01.02 Координация взаимодействия органов исполнительной власти Республики Коми и органов местного самоуправления по реализации Программы</t>
  </si>
  <si>
    <t>Основное мероприятие 6.01.02 Обеспечение выполнения функций оператора электронного правительства в Республике Коми</t>
  </si>
  <si>
    <t xml:space="preserve">6.01.02.01 Обеспечение выполнения функций оператора электронного правительства в Республике Коми
</t>
  </si>
  <si>
    <t xml:space="preserve">6.01.02.02 Создание сети мини-типографий в Республике Коми 
</t>
  </si>
  <si>
    <t>Основное мероприятие 6.01.04 Обеспечение функционирования регионального оператора инфраструктуры пространственных данных</t>
  </si>
  <si>
    <t xml:space="preserve">6.01.04.01 Обеспечение функционирования регионального оператора инфраструктуры пространственных данных
</t>
  </si>
  <si>
    <r>
      <t xml:space="preserve">6.01.04.02 Организационно-методологическое обеспечение процесса функционирования регионального оператора инфраструктуры пространственных данных
</t>
    </r>
    <r>
      <rPr>
        <i/>
        <sz val="12"/>
        <rFont val="Times New Roman"/>
        <family val="1"/>
        <charset val="204"/>
      </rPr>
      <t/>
    </r>
  </si>
  <si>
    <t>Основное мероприятие 6.01.05 Обеспечение функционирования Уполномоченного многофункционального центра Республики Коми</t>
  </si>
  <si>
    <t xml:space="preserve">6.01.05.01 Обеспечение функционирования Уполномоченного многофункционального центра Республики Коми
</t>
  </si>
  <si>
    <r>
      <t xml:space="preserve">6.01.05.02 Организационно-методологическое обеспечение функционирования Уполномоченного многофункционального центра Республики Коми
</t>
    </r>
    <r>
      <rPr>
        <i/>
        <sz val="12"/>
        <rFont val="Times New Roman"/>
        <family val="1"/>
        <charset val="204"/>
      </rPr>
      <t/>
    </r>
  </si>
  <si>
    <t>Основное мероприятие 6.02.01 Сопровождение и лицензионная поддержка информационных систем</t>
  </si>
  <si>
    <t xml:space="preserve">6.02.01.01 Сопровождение и лицензионная поддержка информационных систем
</t>
  </si>
  <si>
    <t xml:space="preserve">6.02.01.02 Мероприятия по сопровождению комплексов видеофиксации нарушений правил дорожного движения в Республике Коми </t>
  </si>
  <si>
    <t>Основное мероприятие 6.02.02 Внедрение проектных и сервисных методов в управлении процессами внедрения информационно-коммуникационных технологий</t>
  </si>
  <si>
    <t>6.02.02.01 Внедрение инструментов проектного управления и эксплуатации информационно-коммуникационной инфраструктуры для государственных органов Республики Коми и органов местного самоуправления в Республике Коми</t>
  </si>
  <si>
    <t>6.02.02.02 Проведение курсов, повышающих уровень знаний в области проектного управления для специалистов в высших учебных заведениях Республики Коми</t>
  </si>
  <si>
    <t>1.02.03.02 Организационно-методологическое сопровождение процесса подготовки и обучения экспертов в области информационно-коммуникационных технологий</t>
  </si>
  <si>
    <t>3.04.04.03 Приобретение для Министерства внутренних дел по Республике Коми и установка специального оборудования сегментов аппаратно-программного комплекса "Безопасный город" в рамках региональной программы "Обеспечение правопорядка и безопасности граждан в 2014 году"</t>
  </si>
  <si>
    <t>4.01.02.02 Информационная поддержка точек выдачи сертификатов ключей проверки электронной подписи на базе районных многофункциональных центров предоставления государственных и муниципальных услуг</t>
  </si>
  <si>
    <t xml:space="preserve">2.01.08.01 Внедрение автоматизированной системы поддержки принятия решений в сфере физической культуры и спорта в Республике Коми </t>
  </si>
  <si>
    <t>34.3</t>
  </si>
  <si>
    <t>37</t>
  </si>
  <si>
    <t>37.1</t>
  </si>
  <si>
    <t>37.2</t>
  </si>
  <si>
    <t>43.3</t>
  </si>
  <si>
    <t>43.4</t>
  </si>
  <si>
    <t>47</t>
  </si>
  <si>
    <t>47.1</t>
  </si>
  <si>
    <t>47.2</t>
  </si>
  <si>
    <t>47.3</t>
  </si>
  <si>
    <t>Основное мероприятие 2.01.01 
Внедрение и развитие специализированных ведомственных и межведомственных информационных систем в государственном и муниципальном управлении</t>
  </si>
  <si>
    <t>Основное мероприятие 2.01.02 
Внедрение информационно - коммуникационных технологий в образовании и науке</t>
  </si>
  <si>
    <t>Основное мероприятие 2.01.03 
Внедрение информационно-коммуникационных технологий в здравоохранении и социальной защите населения</t>
  </si>
  <si>
    <t>Основное мероприятие 2.01.04 
Внедрение информационно-коммуникационных технологий в культуре</t>
  </si>
  <si>
    <t>Основное мероприятие 2.01.05 
Внедрение информационно-коммуникационных технологий в управлении финансами</t>
  </si>
  <si>
    <t>Основное мероприятие 2.01.06 
Внедрение и развитие межотраслевых информационно-коммуникационных технологий в Республике Коми</t>
  </si>
  <si>
    <t>Основное мероприятие 2.01.08 
Внедрение информационно-коммуникационных технологий в физкультуре и спорте</t>
  </si>
  <si>
    <t>Основное мероприятие 2.01.09 
Внедрение информационно-коммуникационных технологий в  управлении сельским хозяйством</t>
  </si>
  <si>
    <t>Основное мероприятие 2.01.10 
Внедрение информационно-коммуникационных технологий в управлении природными ресурсами</t>
  </si>
  <si>
    <t>2.04.02.02 Проведение мероприятий по мониторингу основных показателей разработки месторождений углеводородного сырья в Республике Коми в рамках ЕИАС</t>
  </si>
  <si>
    <t xml:space="preserve">Основное мероприятие 2.02.05
Создание, развитие сети многофункциональных центров и привлекаемых организаций, обеспечивающих предоставление государственных и муниципальных услуг в Республике Коми, обеспечение оказания государственных услуг Республики Коми </t>
  </si>
  <si>
    <t xml:space="preserve">2.02.05.01 Создание, развитие сети многофункциональных центров и привлекаемых организаций, обеспечивающих предоставление государственных и муниципальных услуг в Республике Коми, обеспечение оказания государственных услуг Республики Коми  
</t>
  </si>
  <si>
    <t xml:space="preserve">Контрольное событие программы № 1
Подготовлено и выпущено не менее 5 единиц видео- и аудиороликов по тематике информационного общества и информационных технологий для представления на семинарах в год </t>
  </si>
  <si>
    <t>Контрольное событие программы № 2
Изготовлена (приобретена) наглядная раздаточная продукция (календари, магниты, ручки, блокноты, постеры) для распространения на мероприятиях, выставках с целью популяризации IT-отрасли</t>
  </si>
  <si>
    <t>Контрольное событие программы № 3
Проведено не менее 2 мероприятий в виде открытых лекций, семинаров по тематике информационного общества и информационных технологий в первом полугодии 2014 года</t>
  </si>
  <si>
    <t xml:space="preserve">Контрольное событие программы № 4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«Комиинформ», на 2015 год заключен </t>
  </si>
  <si>
    <t>Контрольное событие программы № 5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«Комиинформ», на 2016 год заключен</t>
  </si>
  <si>
    <t>Контрольное событие программы № 6 Договор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«Комиинформ», на 2017 год заключен</t>
  </si>
  <si>
    <t>Контрольное событие программы № 7 Договор на обучение основам использования информационно-коммуникационных технологий заключен</t>
  </si>
  <si>
    <t>Контрольное событие программы № 8 Договор на обучение основам использования информационно-коммуникационных технологий заключен</t>
  </si>
  <si>
    <t>Контрольное событие программы № 9 Договор на обучение основам использования информационно-коммуникационных технологий заключен</t>
  </si>
  <si>
    <t>Контрольное событие программы № 10 Мониторинг доступности механизмов обращения граждан в государственные органы Республики Коми и органы местного самоуправления в Республике Коми проведен в 2015 году</t>
  </si>
  <si>
    <t>Контрольное событие программы № 11 Мониторинг доступности механизмов обращения граждан в государственные органы Республики Коми и органы местного самоуправления в Республике Коми проведен в 2016 году</t>
  </si>
  <si>
    <t>Контрольное событие программы № 12 Мониторинг доступности механизмов обращения граждан в государственные органы Республики Коми и органы местного самоуправления в Республике Коми проведен в 2017 году</t>
  </si>
  <si>
    <t>Контрольное событие программы № 13 Подготовлен доклад о необходимости государственной поддержки муниципальных программ, направленных на внедрение и развитие информационно - коммуникационных технологий</t>
  </si>
  <si>
    <t>Контрольное событие программы №14 
Разработан проект решения Комитета информатизации и связи Республики Коми, регламентирующий порядок предоставления грантов в сфере информационно - коммуникационных технологий в 2015 году</t>
  </si>
  <si>
    <t xml:space="preserve">Контрольное событие программы №15 Разработан проект решения Комитета информатизации и связи Республики Коми, регламентирующий порядок предоставления грантов в сфере информационно - коммуникационных технологий в 2016 году </t>
  </si>
  <si>
    <t>Контрольное событие программы №16 Разработан проект решения Комитета информатизации и связи Республики Коми, регламентирующий порядок предоставления грантов в сфере информационно - коммуникационных технологий  в 2017 году</t>
  </si>
  <si>
    <t>Контрольное событие программы № 17 Обучено не менее 5 человек в области информационно-коммуникационных технологий</t>
  </si>
  <si>
    <t>Контрольное событие программы № 18 Подготовлены научные статьи по НИОКР "Исследование, анализ и моделирование сложных (комплексных) сетей, в том числе сетей социального взаимодействия, с целью выявления и предотвращения социальных и политических рисков,  определения тенденций развития"</t>
  </si>
  <si>
    <t xml:space="preserve">Контрольное событие программы № 19 Подготовлены методические материалы в сфере поддержки государственных органов Республики Коми в части анализа активности населения в социальных сетях
</t>
  </si>
  <si>
    <t xml:space="preserve">Контрольное событие программы № 41 Разработаны 30 % сайтов органов исполнительной власти Республики Коми и их подведомственных учреждений на основе единой платформы в общем числе сайтов, запланированных к разработке в 2016 году
</t>
  </si>
  <si>
    <t>Контрольное событие программы № 23 
ИС КАГУ внедрена в промышленную эксплуатацию на объектах 2 очереди</t>
  </si>
  <si>
    <t>Контрольное событие программы № 24 
ИС КАГУ внедрена в промышленную эксплуатацию на объектах 3 очереди</t>
  </si>
  <si>
    <t>Контрольное событие программы № 25 Разработаны предложения по внедрению информационно - коммуникационных технологий в образовании и науке в Республике Коми на 2016-2017 годы </t>
  </si>
  <si>
    <t>Контрольное событие программы № 26 Разработаны предложения по внедрению информационно-коммуникационных технологий в здравоохранении и социальной защите населения в Республике Коми на 2016-2017 годы</t>
  </si>
  <si>
    <t xml:space="preserve">Контрольное событие программы № 27 Разработаны предложения по внедрению информационно-коммуникационных технологий в сфере культуры в Республике Коми на 2016-2017 годы  </t>
  </si>
  <si>
    <t>Контрольное событие программы № 28 Разработаны предложения по внедрению информационно-коммуникационных технологий в управлении финансами в Республике Коми на 2016-2017 год</t>
  </si>
  <si>
    <t>Контрольное событие программы № 29 
Подсистемы МАРС РК, внедренные по состоянию на 01.01.2015 в пилотной зоне, тиражированы на 70 % участников</t>
  </si>
  <si>
    <t>Контрольное событие программы № 30 
Автоматизировано не менее 2-х реестровых задач органов исполнительной власти Республики Коми и органов местного самоуправления в Республике Коми в рамках расширения функционала МАРС РК в 2016 году</t>
  </si>
  <si>
    <t>Контрольное событие программы № 31 
Подсистемы МАРС РК, внедренные по состоянию на 01.01.2016 в пилотной зоне, тиражированы на 100 % участников</t>
  </si>
  <si>
    <t>Контрольное событие программы № 32 Договор на создание комплексной информационно-аналитической системы градостроительной деятельности в Республике Коми (КИАС ГД Республики Коми) заключен</t>
  </si>
  <si>
    <t>Контрольное событие программы № 33 Разработаны предложения по внедрению информационно-коммуникационных технологий в физкультуре и спорте в Республике Коми в 2016 году</t>
  </si>
  <si>
    <t xml:space="preserve">Контрольное событие программы № 34 Разработаны предложения по внедрению информационно-коммуникационных технологий в  управлении сельским хозяйством в Республике Коми на 2016-2017 годы </t>
  </si>
  <si>
    <t>Контрольное событие программы № 35 Заключен государственный контракт на оказание услуг в области гидрометеорологии и мониторинга окружающей среды Республики Коми на 2015 год</t>
  </si>
  <si>
    <t>Контрольное событие программы № 36 Заключен государственный контракт на оказание услуг в области гидрометеорологии и мониторинга окружающей среды Республики Коми на 2016 год</t>
  </si>
  <si>
    <t>Контрольное событие программы № 37 Заключен государственный контракт на оказание услуг в области гидрометеорологии и мониторинга окружающей среды Республики Коми на 2017 год</t>
  </si>
  <si>
    <t>Контрольное событие программы № 38 Разработаны предложения по внедрению информационно-коммуникационных технологий в управлении транспортной инфраструктурой в Республике Коми на 2016-2017 годы</t>
  </si>
  <si>
    <t>Контрольное событие программы № 39 Разработаны предложения по внедрению информационно-коммуникационных технологий в туристической индустрии на 2016-2017 годы</t>
  </si>
  <si>
    <r>
      <t>Контрольное событие программы № 40 Разработаны 30 % сайтов органов исполнительной власти Республики Коми  и их подведомственных учреждений на основе единой платформы в общем числе сайтов, запланированных к разработке в 2015</t>
    </r>
    <r>
      <rPr>
        <sz val="12"/>
        <rFont val="Times New Roman"/>
        <family val="1"/>
        <charset val="204"/>
      </rPr>
      <t>году</t>
    </r>
  </si>
  <si>
    <t xml:space="preserve">Контрольное событие программы № 42 Разработаны 30 % сайтов органов исполнительной власти Республики Коми и их подведомственных учреждений на основе единой платформы в общем числе сайтов, запланированных к разработке в 2016 году
</t>
  </si>
  <si>
    <t>Контрольное событие программы № 43 Закуплена лицензия на программное обеспечение для неограниченного подключения участников системы межведомственного электронного документооборота</t>
  </si>
  <si>
    <t>Контрольное событие программы № 44 Переведены в электронный вид 3 % архивов от общего числа единиц хранения (10 000 единиц хранения) в 2015 году</t>
  </si>
  <si>
    <t>Контрольное событие программы № 45 Подключено 50 % администраторов начислений к ГИС ГМП</t>
  </si>
  <si>
    <t>Контрольное событие программы № 46 
Подключено 75 % администраторов начислений к ГИС ГМП</t>
  </si>
  <si>
    <t>Контрольное событие программы № 47 
Подключено 100 % администраторов начислений к ГИС ГМП</t>
  </si>
  <si>
    <t>Контрольное событие программы № 48 Разработан дополнительный модуль региональной комплексной информационной системы "Госуслуги - Республика Коми"  в рамках задач 2015 года</t>
  </si>
  <si>
    <t>Контрольное событие программы № 49 Разработан дополнительный модуль региональной комплексной информационной системы "Госуслуги - Республика Коми" в рамках задач 2016 года</t>
  </si>
  <si>
    <t>Контрольное событие программы № 50 Разработан дополнительный модуль региональной комплексной информационной системы "Госуслуги - Республика Коми" в рамках задач 2017 года</t>
  </si>
  <si>
    <t>Контрольное событие программы № 51 Выполнены экспертизы по не менее 150 паспортам государственных и муниципальных услуг, размещенных в государственной информационной системе Республики Коми "Реестр государственных и муниципальных услуг (функций) Республики Коми"</t>
  </si>
  <si>
    <t>Контрольное событие программы № 52  Выполнено не менее 25 проверок технологических карт межведомственного взаимодействия</t>
  </si>
  <si>
    <t xml:space="preserve">Контрольное событие программы № 53 Проведена экспертиза не менее 100 проектов административных регламентов предоставления государственных услуг Республики Коми  </t>
  </si>
  <si>
    <t xml:space="preserve">Контрольное событие программы № 54 
Введены в опытно-промышленную эксплуатацию не менее 20 подуслуг </t>
  </si>
  <si>
    <t>Контрольное событие программы № 55 
50 % документов переведены на межведомственное взаимодействие через систему межведомственного взаимодействия в общем количестве документов, переведенных на межведомственное взаимодействие</t>
  </si>
  <si>
    <t>Контрольное событие программы № 56 Договор на приобретение помещения для размещения многофункциональных центров предоставления государственных и муниципальных услуг заключен</t>
  </si>
  <si>
    <t>Контрольное событие программы № 57 
Приобретена оргтехника для обеспечения соответствия рабочих мест многофункциональных центров предоставления государственных и муниципальных услуг инфраструктуре электронного правительства</t>
  </si>
  <si>
    <t>Контрольное событие программы № 61 Обработано не менее 2 000 обращений на базе центра телефонного обслуживания</t>
  </si>
  <si>
    <t>Контрольное событие программы № 62 Обработано не менее 6 000 обращений на базе центра телефонного обслуживания</t>
  </si>
  <si>
    <t>Контрольное событие программы № 63 Обработано не менее 10 000 обращений на базе центра телефонного обслуживания</t>
  </si>
  <si>
    <t>Контрольное событие программы № 64 Договор на аренду помещений для размещения удаленных рабочих мест Уполномоченного многофункционального центра Республики Коми на 2015 год заключен</t>
  </si>
  <si>
    <t>Контрольное событие программы № 65 Договор на аренду помещений для размещения удаленных рабочих мест Уполномоченного многофункционального центра Республики Коми на 2015 год заключен</t>
  </si>
  <si>
    <t>Контрольное событие программы № 66 Договор на аренду помещений для размещения удаленных рабочих мест Уполномоченного многофункционального центра Республики Коми на 2015 год заключен</t>
  </si>
  <si>
    <t>Контрольное событие программы № 67 
100 % граждан, проживающих на территории Республики Коми, имеют возможность вызова экстренных оперативных служб через единый номер "112"</t>
  </si>
  <si>
    <t xml:space="preserve">Контрольное событие программы № 68 Подготовлены информационно-аналитические материалы для организации работы Ситуационного центра Главы Республики Коми </t>
  </si>
  <si>
    <t>Контрольное событие программы № 69 Утверждена Концепция создания Ситуационного центра Главы Республики Коми</t>
  </si>
  <si>
    <t xml:space="preserve">Контрольное событие программы № 70 Договор на проведение мониторинга основных показателей разработки месторождений углеводородного сырья Республики Коми в 2015 году заключен </t>
  </si>
  <si>
    <t xml:space="preserve">Контрольное событие программы № 71 Договор на проведение мониторинга основных показателей разработки месторождений углеводородного сырья Республики Коми в 2016 году заключен </t>
  </si>
  <si>
    <t xml:space="preserve">Контрольное событие программы № 72 Договор на проведение мониторинга основных показателей разработки месторождений углеводородного сырья Республики Коми в 2017 году заключен </t>
  </si>
  <si>
    <t>Контрольное событие программы № 73 Зарегистрировано не менее 550 пользователей Единой информационно-аналитической системы Республики Коми на 30.06.2015 года</t>
  </si>
  <si>
    <t>Контрольное событие программы № 74 Зарегистрировано не менее 600 пользователей Единой информационно-аналитической системы Республики Коми на 30.06.2016 года</t>
  </si>
  <si>
    <t>Контрольное событие программы № 75 Зарегистрировано не менее 650 пользователей Единой информационно-аналитической системы Республики Коми на 30.06.2017 года</t>
  </si>
  <si>
    <t>Контрольное событие программы № 76 Подготовлены информационно-аналитические материалы по запросам органов государственной власти Республики Коми и органов местного самоуправления в Республике Коми в 2015 году</t>
  </si>
  <si>
    <t>Контрольное событие программы № 77 Подготовлены информационно-аналитические материалы по запросам органов государственной власти Республики Коми и органов местного самоуправления в Республике Коми в 2016 году</t>
  </si>
  <si>
    <t>Контрольное событие программы № 78 Подготовлены информационно-аналитические материалы по запросам органов государственной власти Республики Коми и органов местного самоуправления в Республике Коми в 2017 году</t>
  </si>
  <si>
    <t>Контрольное событие программы № 79 Разработаны информационные памятки о нормативно-правовых актах в области почтовой связи</t>
  </si>
  <si>
    <t>Контрольное событие программы № 80 Разработаны предложения по обеспечению доступа к цифровому радиовещанию в 2015 году</t>
  </si>
  <si>
    <t>Контрольное событие программы № 81 Проведено не менее одного заседания Координационного совета по информатизации и развитию связи в Республики Коми</t>
  </si>
  <si>
    <t xml:space="preserve">Контрольное событие программы № 82 Договор на поставку активного сетевого оборудования в 2015 году заключен </t>
  </si>
  <si>
    <t xml:space="preserve">Контрольное событие программы № 83 Установлено портов структурированной кабельной сети общим количеством не менее 500 единиц </t>
  </si>
  <si>
    <t xml:space="preserve">Контрольное событие программы № 84 Материалы, оборудование для построения структурированной кабельной сети закуплены </t>
  </si>
  <si>
    <t xml:space="preserve">Контрольное событие программы № 85 Установлено портов структурированной кабельной сети общим количеством не менее 600 единиц </t>
  </si>
  <si>
    <t>Контрольное событие программы № 86 Договор на поставку активного сетевого оборудования в 2017 году заключен</t>
  </si>
  <si>
    <t>Контрольное событие программы № 87 Договор на сервисное обслуживание системы хранения данных в 2015 году заключен</t>
  </si>
  <si>
    <t>Контрольное событие программы № 88 Договор на сервисное обслуживание системы хранения данных в 2016 году заключен</t>
  </si>
  <si>
    <t>Контрольное событие программы № 89 Договор на сервисное обслуживание системы хранения данных в 2017 году заключен</t>
  </si>
  <si>
    <t xml:space="preserve">Контрольное событие программы № 90 Договор на ремонт техники в 2015 году заключен </t>
  </si>
  <si>
    <t>Контрольное событие программы № 91 Оргтехника для автоматизации и модернизации рабочих мест в государственных органах Республики Коми и подведомственных им учреждениях, а также в органах местного самоуправления в Республике Коми в 2015 году приобретена</t>
  </si>
  <si>
    <t xml:space="preserve">Контрольное событие программы № 92 Договор на ремонт техники в 2016 году заключен </t>
  </si>
  <si>
    <t>Контрольное событие программы № 93 Оргтехника для автоматизации и модернизации рабочих мест в государственных органах Республики Коми и подведомственных им учреждениях, а также в органах местного самоуправления в Республике Коми в 2016 году приобретена</t>
  </si>
  <si>
    <t xml:space="preserve">Контрольное событие программы № 94 Договор на ремонт техники в 2017 году заключен </t>
  </si>
  <si>
    <t>Контрольное событие программы № 95 Оргтехника для автоматизации и модернизации рабочих мест в государственных органах Республики Коми и подведомственных им учреждениях, а также в органах местного самоуправления в Республике Коми в 2017 году приобретена</t>
  </si>
  <si>
    <t>Контрольное событие программы № 96 Договор на закупку средств вычислительной техники, копировально - множительной техники и иной оргтехники в 2015 году заключен</t>
  </si>
  <si>
    <t>Контрольное событие программы № 97 Организована закупка товаров, работ, услуг в соответствии с заявками, подлежащими к исполнению в 2015 году</t>
  </si>
  <si>
    <t>Контрольное событие программы № 98 Приобретено и установлено специальное оборудование сегментов аппаратно-программного комплекса "Безопасный город" в рамках региональной программы по обеспечению правопорядка и безопасности граждан в 2015 году</t>
  </si>
  <si>
    <t>Контрольное событие программы № 99 Договор на закупку средств вычислительной техники, копировально - множительной техники и иной оргтехники в 2016 году заключен</t>
  </si>
  <si>
    <t>Контрольное событие программы № 100 Договор на закупку средств вычислительной техники, копировально - множительной техники и иной оргтехники в 2017 году заключен</t>
  </si>
  <si>
    <t xml:space="preserve">Контрольное событие программы № 101 Договор на оказание услуг по техническому сопровождению сети видеоконференцсвязи в Республике Коми в 2015 году заключен </t>
  </si>
  <si>
    <t>Контрольное событие программы № 102 Договор на оказание услуг по техническому сопровождению сети видеоконференцсвязи в Республике Коми в 2016 году заключен</t>
  </si>
  <si>
    <t>Контрольное событие программы № 103 Договор на оказание услуг по техническому сопровождению сети видеоконференцсвязи в Республике Коми в 2017 году заключен</t>
  </si>
  <si>
    <t xml:space="preserve">Контрольное событие программы № 104 Изготовлены 1000 сертификатов ключей проверки электронной подписи на базе многофункциональных центров предоставления государственных и муниципальных услуг </t>
  </si>
  <si>
    <t>Контрольное событие программы № 105 Актуальный реестр сертификатов ключей проверки электронной подписи размещен в информационно-коммуникационной сети "Интернет" в 2015 году</t>
  </si>
  <si>
    <t>Контрольное событие программы № 106 Актуальный реестр сертификатов ключей проверки электронной подписи размещен в информационно-коммуникационной сети "Интернет" в 2016 году</t>
  </si>
  <si>
    <t>Контрольное событие программы № 107 Актуальный реестр сертификатов ключей проверки электронной подписи размещен в информационно-коммуникационной сети "Интернет" в 2017 году</t>
  </si>
  <si>
    <t xml:space="preserve">Контрольное событие программы № 108 Договор на разработку средств управления информационной безопасностью в 2015 году заключен </t>
  </si>
  <si>
    <t xml:space="preserve">Контрольное событие программы № 109 Программный комплекс мониторинга и управления безопасностью внедрен </t>
  </si>
  <si>
    <t>Контрольное событие программы № 133  Неисключительные лицензии программ для ЭВМ и баз данных приобретены в 2015 году</t>
  </si>
  <si>
    <t>Контрольное событие программы № 134  Неисключительные лицензии программ для ЭВМ и баз данных приобретены в 2015 году</t>
  </si>
  <si>
    <t>Контрольное событие программы № 110 Программный сервер Linux-координатор закуплен</t>
  </si>
  <si>
    <t>Контрольное событие программы № 111 Приняты и обработаны 100 % заявок, поступивших от пользователей защищенного сегмента сети</t>
  </si>
  <si>
    <t>Контрольное событие программы № 112 Документация для вновь проектируемых информационных систем электронного правительства разработана</t>
  </si>
  <si>
    <t>Контрольное событие программы № 113 Оборудование для проведения инструментального контроля объектов информатизации и аттестации АРМ закуплено</t>
  </si>
  <si>
    <t xml:space="preserve">Контрольное событие программы № 114 Средства защиты информации на рабочих местах на 2015 год закуплены  </t>
  </si>
  <si>
    <t xml:space="preserve">Контрольное событие программы № 115 Средства защиты информации на рабочих местах на 2016 год закуплены </t>
  </si>
  <si>
    <t xml:space="preserve">Контрольное событие программы № 116 Средства защиты информации на рабочих местах на 2017 год закуплены </t>
  </si>
  <si>
    <t>Контрольное событие программы № 117 Создано и/или модернизировано не менее 3 сервисов формирования и представления пространственных данных в 2015 году</t>
  </si>
  <si>
    <t>Контрольное событие программы № 118 Создано и/или модернизировано не менее 3 сервисов формирования и представления пространственных данных в 2016 году</t>
  </si>
  <si>
    <t>Контрольное событие программы № 119 Создано и/или модернизировано не менее 3 сервисов формирования и представления пространственных данных в 2017 году</t>
  </si>
  <si>
    <t>Контрольное событие программы № 120 Договор на оказание услуг по сервисному обслуживанию, поддержке и актуализации Региональной навигационной информационной системы на 2015 год заключен</t>
  </si>
  <si>
    <t>Контрольное событие программы № 121 Договор на оказание услуг по сервисному обслуживанию, поддержке и актуализации Региональной навигационной информационной системы на 2016 год заключен</t>
  </si>
  <si>
    <t>Контрольное событие программы № 122 Договор на оказание услуг по сервисному обслуживанию, поддержке и актуализации Региональной навигационной информационной системы на 2017 год заключен</t>
  </si>
  <si>
    <t xml:space="preserve">Контрольное событие программы № 123 Все заданные показатели государственного задания на выполнение государственной работы "Обеспечение выполнения функций оператора электронного правительства в Республике Коми" в 2015 году достигнуты
</t>
  </si>
  <si>
    <t xml:space="preserve">Контрольное событие программы № 124 Все заданные показатели государственного задания на выполнение государственной работы "Обеспечение выполнения функций оператора электронного правительства в Республике Коми" в 2016 году достигнуты </t>
  </si>
  <si>
    <t>Контрольное событие программы № 125 Все заданные показатели государственного задания на выполнение государственной работы "Обеспечение выполнения функций оператора электронного правительства в Республике Коми" в 2017 году достигнуты</t>
  </si>
  <si>
    <t>Контрольное событие программы № 126 Все заданные показатели государственного задания на оказание государственной услуги "Обеспечение функционирования регионального оператора инфраструктуры пространственных данных" в 2015 году достигнуты</t>
  </si>
  <si>
    <t>Контрольное событие программы № 127 Все заданные показатели государственного задания на оказание государственной услуги "Обеспечение функционирования регионального оператора инфраструктуры пространственных данных" в 2016 году достигнуты</t>
  </si>
  <si>
    <t>Контрольное событие программы № 128 Все заданные показатели государственного задания на оказание государственной услуги "Обеспечение функционирования регионального оператора инфраструктуры пространственных данных" в 2017 году достигнуты</t>
  </si>
  <si>
    <t>Контрольное событие программы № 129 Все заданные показатели государственного задания на выполнение государственной работы "Обеспечение функционирования Уполномоченного многофункционального центра Республики Коми" в 2015 году достигнуты</t>
  </si>
  <si>
    <t>Контрольное событие программы № 130 Все заданные показатели государственного задания на выполнение государственной работы "Обеспечение функционирования Уполномоченного многофункционального центра Республики Коми" в 2016 году достигнуты</t>
  </si>
  <si>
    <t>Контрольное событие программы № 131 Все заданные показатели государственного задания на выполнение государственной работы "Обеспечение функционирования Уполномоченного многофункционального центра Республики Коми" в 2017 году достигнуты</t>
  </si>
  <si>
    <t>Контрольное событие программы № 132  Неисключительные лицензии программ для ЭВМ и баз данных приобретены в 2015 году</t>
  </si>
  <si>
    <t>Контрольное событие программы № 135 Создано и организовано проведение не менее 2-х мультимедийных курсов по обучению практике проектного управления для органов государственной власти Республики Коми и органов местного самоуправления в Республике Коми</t>
  </si>
  <si>
    <t xml:space="preserve">Контрольное событие программы № 20 Подготовлены материалы для участия в 2015 году в региональных, межрегиональных, российских и международных мероприятиях в области информационно-коммуникационных технологий </t>
  </si>
  <si>
    <t xml:space="preserve">Контрольное событие программы № 21 Подготовлены материалы для участия в 2016 году в региональных, межрегиональных, российских и международных мероприятиях в области информационно-коммуникационных технологий </t>
  </si>
  <si>
    <t xml:space="preserve">Контрольное событие программы № 22 Подготовлены материалы для участия в 2017 году в региональных, межрегиональных, российских и международных мероприятиях в области информационно-коммуникационных технологий </t>
  </si>
  <si>
    <t>Контрольное событие программы № 58 Агентский договор с действующими многофункциональными центрами предоставления государственных и муниципальных услуг на прием заявлений и выдачу универсальных электронных карт в 2015 году заключен</t>
  </si>
  <si>
    <t>Контрольное событие программы № 59 Агентский договор с действующими многофункциональными центрами предоставления государственных и муниципальных услуг на прием заявлений и выдачу универсальных электронных карт в 2016 году заключен</t>
  </si>
  <si>
    <t>Контрольное событие программы № 60 Агентский договор с действующими многофункциональными центрами предоставления государственных и муниципальных услуг на прием заявлений и выдачу универсальных электронных карт в 2017 году заключен</t>
  </si>
  <si>
    <t>Факт окончания реализации мероприятия, наступления контрольного события</t>
  </si>
  <si>
    <t>Факт начала реализации мероприятия</t>
  </si>
  <si>
    <t>Заключено контрактов на отчетную дату, тыс. руб. "3"</t>
  </si>
  <si>
    <t>Расходы республиканского бюджета Республики Коми на реализацию государственной программы, тыс.руб. "4"</t>
  </si>
  <si>
    <t>предусмотрено программой  "2"</t>
  </si>
  <si>
    <t>кассовое исполнение на отчетную дату "3"</t>
  </si>
  <si>
    <t>Приложение</t>
  </si>
  <si>
    <t xml:space="preserve">Форма мониторинга (квартальная)
реализации государственной программы Республики Коми </t>
  </si>
  <si>
    <t xml:space="preserve">"Информационное общество" </t>
  </si>
  <si>
    <t xml:space="preserve">Ответственный исполнитель: Комитет информатизации и связи Республики Коми </t>
  </si>
  <si>
    <t>Отчетный период: 1 квартал 2015 г.</t>
  </si>
  <si>
    <t>4.03.02.01 Разработка, внедрение и сопровождение системы защиты конфиденциальной информации Центра обработки данных</t>
  </si>
  <si>
    <t>4.03.02.02 Обеспечение доступа к защищенным информационным системам в Центре обработки данных</t>
  </si>
  <si>
    <t>31.03.2015
Обработано 24 508 звонков и обращений на базе центра телефонного обслуживания</t>
  </si>
  <si>
    <t>31.03.2015
Актуальный реестр сертификатов ключей проверки электронной подписи размещен в информационно-коммуникационной сети "Интернет"</t>
  </si>
  <si>
    <t xml:space="preserve">11.03.2015
Заключено Соглашение о сотрудничестве между ОАО "Сбербанк России" и ГАУ РК "МФЦ" от 11.03.2015 на аренду помещений для размещения удаленных рабочих мест Уполномоченного многофункционального центра Республики Коми на 2015 год 
</t>
  </si>
  <si>
    <t>05.02.2015
Заключен государственный контракт от 05.02.2015 № 17/7 на оказание услуг в области гидрометеорологии и мониторинга окружающей среды Республики Коми на 2015 год</t>
  </si>
  <si>
    <t xml:space="preserve">10.03.2015
Заключен договор от 10.03.2015 № П-ЦИТ-5/3/15 с ООО "Пятое измерение" на поставку активного сетевого оборудования (поставка коммутаторов и маршрутизаторов в количестве 20 штук) </t>
  </si>
  <si>
    <t xml:space="preserve">13.03.2015
Заключен договор от 13.03.2015 
№ ТО-2015 с ООО «Ай Ти Сервис» на ремонт техники </t>
  </si>
  <si>
    <t xml:space="preserve">29.01.2015
Заключены договоры от 29.01.2015 № 31-01/2015 и от 12.02.2015 № 32-02/2015 с АУ РК "Комиинформ" о порядке и условиях предоставления субсидии из республиканского бюджета Республики Коми по наполнению сетевых ресурсов (порталов), интегрированных в информационный портал ИА «Комиинформ», на 2015 год  </t>
  </si>
  <si>
    <t>Договор на сервисное обслуживание системы хранения данных не заключен в связи с расхождением в ценовой политике. Изменение первоначальной суммы договора  вызвано ростом курса доллара. На отчетную дату организованы работы по заключению договора.</t>
  </si>
  <si>
    <t xml:space="preserve">Договор на оказание услуг по сервисному обслуживанию, поддержке и актуализации Региональной навигационной информационной системы Республики Коми (далее - РНИС РК) на 2015 год не был заключен в 1 квартале 2015 года в связи с длительной процедурой подписания договора на передачу РНИС РК в ГАУ РК «ЦИТ» (о передаче РНИС РК в эксплуатацию), который заключен. Договор на оказание услуг по сервисному обслуживанию, поддержке и актуализации РНИС РК подписан директором сопровождающей организации и по состоянию на отчетную дату находится на согласовании и подписании в ГАУ РК "ЦИТ".
</t>
  </si>
  <si>
    <t xml:space="preserve">30.03.2015
Подготовлен и согласован проект договора на проведение мониторинга основных показателей разработки месторождений углеводородного сырья Республики Коми.
В связи со сменой бюджетополучателя с ГБУ РК "ТФИ" на ГАУ РК "ЦИТ" договор 
№ ГАУ-РК-ЦИТ-1/2015-1 между ГАУ РК "ЦИТ" и ФГУП "ВНИГНИ" заключен 16.04.2015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</si>
</sst>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5" x14ac:knownFonts="1">
    <font>
      <sz val="10"/>
      <name val="Arial Cyr"/>
      <charset val="204"/>
    </font>
    <font>
      <sz val="11"/>
      <color rgb="FF9C6500"/>
      <name val="Calibri"/>
      <family val="2"/>
      <charset val="204"/>
      <scheme val="minor"/>
    </font>
    <font>
      <sz val="10"/>
      <name val="Arial Cyr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7" fillId="0" borderId="0"/>
    <xf numFmtId="0" fontId="2" fillId="0" borderId="0"/>
    <xf numFmtId="0" fontId="8" fillId="0" borderId="0"/>
    <xf numFmtId="0" fontId="8" fillId="0" borderId="0"/>
    <xf numFmtId="0" fontId="9" fillId="0" borderId="0"/>
    <xf numFmtId="43" fontId="2" fillId="0" borderId="0" applyFont="0" applyFill="0" applyBorder="0" applyAlignment="0" applyProtection="0"/>
  </cellStyleXfs>
  <cellXfs count="230">
    <xf numFmtId="0" fontId="0" fillId="0" borderId="0" xfId="0"/>
    <xf numFmtId="0" fontId="4" fillId="5" borderId="2" xfId="0" applyFont="1" applyFill="1" applyBorder="1" applyAlignment="1">
      <alignment horizontal="center" vertical="top"/>
    </xf>
    <xf numFmtId="4" fontId="5" fillId="0" borderId="2" xfId="0" applyNumberFormat="1" applyFont="1" applyBorder="1" applyAlignment="1">
      <alignment horizontal="center" vertical="center" wrapText="1"/>
    </xf>
    <xf numFmtId="0" fontId="4" fillId="7" borderId="0" xfId="0" applyFont="1" applyFill="1" applyAlignment="1">
      <alignment vertical="top" wrapText="1"/>
    </xf>
    <xf numFmtId="0" fontId="4" fillId="3" borderId="0" xfId="0" applyFont="1" applyFill="1" applyAlignment="1">
      <alignment horizontal="justify" vertical="top" wrapText="1"/>
    </xf>
    <xf numFmtId="0" fontId="4" fillId="3" borderId="0" xfId="0" applyFont="1" applyFill="1" applyAlignment="1">
      <alignment horizontal="left" vertical="top" wrapText="1"/>
    </xf>
    <xf numFmtId="2" fontId="4" fillId="5" borderId="2" xfId="0" applyNumberFormat="1" applyFont="1" applyFill="1" applyBorder="1" applyAlignment="1">
      <alignment horizontal="center" vertical="top" wrapText="1"/>
    </xf>
    <xf numFmtId="0" fontId="4" fillId="4" borderId="0" xfId="0" applyFont="1" applyFill="1" applyAlignment="1">
      <alignment vertical="top" wrapText="1"/>
    </xf>
    <xf numFmtId="0" fontId="5" fillId="4" borderId="0" xfId="0" applyFont="1" applyFill="1" applyAlignment="1">
      <alignment vertical="top" wrapText="1"/>
    </xf>
    <xf numFmtId="0" fontId="4" fillId="4" borderId="0" xfId="0" applyFont="1" applyFill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5" borderId="0" xfId="0" applyFont="1" applyFill="1" applyAlignment="1">
      <alignment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0" xfId="0" applyFont="1" applyFill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vertical="top" wrapText="1"/>
    </xf>
    <xf numFmtId="0" fontId="4" fillId="5" borderId="0" xfId="0" applyFont="1" applyFill="1" applyBorder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6" fillId="5" borderId="0" xfId="0" applyFont="1" applyFill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4" fontId="5" fillId="3" borderId="2" xfId="1" applyNumberFormat="1" applyFont="1" applyFill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 wrapText="1"/>
    </xf>
    <xf numFmtId="4" fontId="4" fillId="3" borderId="2" xfId="1" applyNumberFormat="1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top" wrapText="1"/>
    </xf>
    <xf numFmtId="14" fontId="4" fillId="5" borderId="2" xfId="0" applyNumberFormat="1" applyFont="1" applyFill="1" applyBorder="1" applyAlignment="1">
      <alignment horizontal="center" vertical="top" wrapText="1"/>
    </xf>
    <xf numFmtId="4" fontId="4" fillId="3" borderId="6" xfId="0" applyNumberFormat="1" applyFont="1" applyFill="1" applyBorder="1" applyAlignment="1">
      <alignment horizontal="center" vertical="top" wrapText="1"/>
    </xf>
    <xf numFmtId="2" fontId="4" fillId="4" borderId="2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14" fontId="4" fillId="0" borderId="2" xfId="0" applyNumberFormat="1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2" fontId="4" fillId="3" borderId="2" xfId="0" applyNumberFormat="1" applyFont="1" applyFill="1" applyBorder="1" applyAlignment="1">
      <alignment horizontal="center" vertical="top" wrapText="1"/>
    </xf>
    <xf numFmtId="0" fontId="4" fillId="6" borderId="0" xfId="0" applyFont="1" applyFill="1" applyAlignment="1">
      <alignment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justify" vertical="top" wrapText="1"/>
    </xf>
    <xf numFmtId="0" fontId="6" fillId="3" borderId="0" xfId="0" applyFont="1" applyFill="1" applyAlignment="1">
      <alignment vertical="top" wrapText="1"/>
    </xf>
    <xf numFmtId="0" fontId="4" fillId="4" borderId="2" xfId="0" applyFont="1" applyFill="1" applyBorder="1" applyAlignment="1">
      <alignment horizontal="center" wrapText="1"/>
    </xf>
    <xf numFmtId="0" fontId="4" fillId="3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 wrapText="1"/>
    </xf>
    <xf numFmtId="0" fontId="3" fillId="3" borderId="0" xfId="0" applyFont="1" applyFill="1" applyAlignment="1">
      <alignment vertical="top" wrapText="1"/>
    </xf>
    <xf numFmtId="0" fontId="3" fillId="4" borderId="0" xfId="0" applyFont="1" applyFill="1" applyAlignment="1">
      <alignment vertical="top" wrapText="1"/>
    </xf>
    <xf numFmtId="0" fontId="5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top" wrapText="1"/>
    </xf>
    <xf numFmtId="4" fontId="5" fillId="0" borderId="2" xfId="1" applyNumberFormat="1" applyFont="1" applyFill="1" applyBorder="1" applyAlignment="1">
      <alignment horizontal="center" vertical="top"/>
    </xf>
    <xf numFmtId="2" fontId="5" fillId="0" borderId="2" xfId="0" applyNumberFormat="1" applyFont="1" applyFill="1" applyBorder="1" applyAlignment="1">
      <alignment horizontal="center" vertical="top" wrapText="1"/>
    </xf>
    <xf numFmtId="2" fontId="5" fillId="0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" fontId="4" fillId="0" borderId="2" xfId="1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4" fillId="3" borderId="0" xfId="0" applyNumberFormat="1" applyFont="1" applyFill="1" applyAlignment="1">
      <alignment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vertical="top" wrapText="1"/>
    </xf>
    <xf numFmtId="0" fontId="10" fillId="8" borderId="0" xfId="0" applyFont="1" applyFill="1" applyAlignment="1">
      <alignment vertical="top" wrapText="1"/>
    </xf>
    <xf numFmtId="0" fontId="4" fillId="8" borderId="0" xfId="0" applyFont="1" applyFill="1" applyAlignment="1">
      <alignment vertical="top" wrapText="1"/>
    </xf>
    <xf numFmtId="0" fontId="4" fillId="9" borderId="0" xfId="0" applyFont="1" applyFill="1" applyAlignment="1">
      <alignment vertical="top" wrapText="1"/>
    </xf>
    <xf numFmtId="0" fontId="4" fillId="9" borderId="0" xfId="0" applyFont="1" applyFill="1" applyBorder="1" applyAlignment="1">
      <alignment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14" fontId="4" fillId="3" borderId="2" xfId="0" applyNumberFormat="1" applyFont="1" applyFill="1" applyBorder="1" applyAlignment="1">
      <alignment horizontal="center" vertical="top"/>
    </xf>
    <xf numFmtId="2" fontId="4" fillId="3" borderId="2" xfId="0" applyNumberFormat="1" applyFont="1" applyFill="1" applyBorder="1" applyAlignment="1">
      <alignment horizontal="center" vertical="top"/>
    </xf>
    <xf numFmtId="0" fontId="4" fillId="3" borderId="2" xfId="0" applyFont="1" applyFill="1" applyBorder="1" applyAlignment="1">
      <alignment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4" fillId="10" borderId="0" xfId="0" applyFont="1" applyFill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14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/>
    </xf>
    <xf numFmtId="14" fontId="5" fillId="3" borderId="2" xfId="0" applyNumberFormat="1" applyFont="1" applyFill="1" applyBorder="1" applyAlignment="1">
      <alignment horizontal="center" vertical="top" wrapText="1"/>
    </xf>
    <xf numFmtId="164" fontId="5" fillId="0" borderId="2" xfId="8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4" fillId="3" borderId="0" xfId="0" applyNumberFormat="1" applyFont="1" applyFill="1" applyAlignment="1">
      <alignment vertical="top" wrapText="1"/>
    </xf>
    <xf numFmtId="49" fontId="4" fillId="3" borderId="2" xfId="0" applyNumberFormat="1" applyFont="1" applyFill="1" applyBorder="1" applyAlignment="1">
      <alignment horizontal="center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4" fillId="3" borderId="7" xfId="0" applyNumberFormat="1" applyFont="1" applyFill="1" applyBorder="1" applyAlignment="1">
      <alignment horizontal="center" vertical="top" wrapText="1"/>
    </xf>
    <xf numFmtId="49" fontId="4" fillId="3" borderId="8" xfId="0" applyNumberFormat="1" applyFont="1" applyFill="1" applyBorder="1" applyAlignment="1">
      <alignment horizontal="center" vertical="top" wrapText="1"/>
    </xf>
    <xf numFmtId="49" fontId="5" fillId="3" borderId="8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11" borderId="0" xfId="0" applyFont="1" applyFill="1" applyAlignment="1">
      <alignment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49" fontId="4" fillId="3" borderId="7" xfId="0" applyNumberFormat="1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left" vertical="top" wrapText="1"/>
    </xf>
    <xf numFmtId="49" fontId="4" fillId="3" borderId="7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left" vertical="top" wrapText="1"/>
    </xf>
    <xf numFmtId="49" fontId="5" fillId="3" borderId="7" xfId="0" applyNumberFormat="1" applyFont="1" applyFill="1" applyBorder="1" applyAlignment="1">
      <alignment horizontal="center" vertical="top" wrapText="1"/>
    </xf>
    <xf numFmtId="49" fontId="4" fillId="3" borderId="7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4" fontId="4" fillId="0" borderId="7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1" fontId="4" fillId="3" borderId="0" xfId="0" applyNumberFormat="1" applyFont="1" applyFill="1" applyAlignment="1">
      <alignment vertical="top" wrapText="1"/>
    </xf>
    <xf numFmtId="0" fontId="11" fillId="3" borderId="0" xfId="0" applyFont="1" applyFill="1" applyBorder="1" applyAlignment="1">
      <alignment vertical="top" wrapText="1"/>
    </xf>
    <xf numFmtId="0" fontId="11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center" vertical="top" wrapText="1"/>
    </xf>
    <xf numFmtId="0" fontId="11" fillId="3" borderId="0" xfId="0" applyFont="1" applyFill="1" applyBorder="1" applyAlignment="1">
      <alignment horizontal="center" vertical="center" wrapText="1"/>
    </xf>
    <xf numFmtId="14" fontId="11" fillId="3" borderId="0" xfId="0" applyNumberFormat="1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4" fontId="11" fillId="3" borderId="0" xfId="0" applyNumberFormat="1" applyFont="1" applyFill="1" applyBorder="1" applyAlignment="1">
      <alignment horizontal="center" vertical="center" wrapText="1"/>
    </xf>
    <xf numFmtId="4" fontId="12" fillId="3" borderId="0" xfId="8" applyNumberFormat="1" applyFont="1" applyFill="1" applyBorder="1" applyAlignment="1">
      <alignment horizontal="center" vertical="center" wrapText="1"/>
    </xf>
    <xf numFmtId="1" fontId="3" fillId="3" borderId="0" xfId="0" applyNumberFormat="1" applyFont="1" applyFill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0" fontId="4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11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horizontal="center" wrapText="1"/>
    </xf>
    <xf numFmtId="0" fontId="11" fillId="3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</cellXfs>
  <cellStyles count="9">
    <cellStyle name="Excel Built-in Normal" xfId="3"/>
    <cellStyle name="Нейтральный" xfId="1" builtinId="28"/>
    <cellStyle name="Обычный" xfId="0" builtinId="0"/>
    <cellStyle name="Обычный 2" xfId="2"/>
    <cellStyle name="Обычный 2 2" xfId="4"/>
    <cellStyle name="Обычный 2 2 2" xfId="5"/>
    <cellStyle name="Обычный 2 3" xfId="6"/>
    <cellStyle name="Обычный 3" xfId="7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R431"/>
  <sheetViews>
    <sheetView tabSelected="1" view="pageBreakPreview" zoomScale="80" zoomScaleNormal="60" zoomScaleSheetLayoutView="80" zoomScalePageLayoutView="50" workbookViewId="0">
      <pane xSplit="2" topLeftCell="C1" activePane="topRight" state="frozen"/>
      <selection pane="topRight" activeCell="H334" sqref="H334"/>
    </sheetView>
  </sheetViews>
  <sheetFormatPr defaultColWidth="9.140625" defaultRowHeight="15.75" x14ac:dyDescent="0.2"/>
  <cols>
    <col min="1" max="1" width="8.85546875" style="150" customWidth="1"/>
    <col min="2" max="2" width="44.7109375" style="19" customWidth="1"/>
    <col min="3" max="3" width="10" style="19" customWidth="1"/>
    <col min="4" max="4" width="23.5703125" style="13" customWidth="1"/>
    <col min="5" max="7" width="16.140625" style="9" customWidth="1"/>
    <col min="8" max="8" width="38.5703125" style="9" customWidth="1"/>
    <col min="9" max="11" width="19.42578125" style="19" customWidth="1"/>
    <col min="12" max="12" width="19.140625" style="17" customWidth="1"/>
    <col min="13" max="13" width="9.140625" style="17"/>
    <col min="14" max="14" width="12.5703125" style="17" bestFit="1" customWidth="1"/>
    <col min="15" max="44" width="9.140625" style="17"/>
    <col min="45" max="16384" width="9.140625" style="7"/>
  </cols>
  <sheetData>
    <row r="1" spans="1:44" ht="20.25" customHeight="1" x14ac:dyDescent="0.2">
      <c r="A1" s="195"/>
      <c r="B1" s="196"/>
      <c r="C1" s="197"/>
      <c r="D1" s="198"/>
      <c r="E1" s="199"/>
      <c r="F1" s="200"/>
      <c r="G1" s="199"/>
      <c r="H1" s="201"/>
      <c r="I1" s="202"/>
      <c r="J1" s="202"/>
      <c r="K1" s="203" t="s">
        <v>528</v>
      </c>
      <c r="L1" s="9"/>
    </row>
    <row r="2" spans="1:44" ht="16.5" customHeight="1" x14ac:dyDescent="0.2">
      <c r="A2" s="195"/>
      <c r="B2" s="227" t="s">
        <v>529</v>
      </c>
      <c r="C2" s="227"/>
      <c r="D2" s="227"/>
      <c r="E2" s="227"/>
      <c r="F2" s="227"/>
      <c r="G2" s="227"/>
      <c r="H2" s="227"/>
      <c r="I2" s="227"/>
      <c r="J2" s="227"/>
      <c r="K2" s="227"/>
      <c r="L2" s="9"/>
    </row>
    <row r="3" spans="1:44" ht="22.5" customHeight="1" x14ac:dyDescent="0.2">
      <c r="A3" s="195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9"/>
    </row>
    <row r="4" spans="1:44" ht="26.25" customHeight="1" x14ac:dyDescent="0.2">
      <c r="A4" s="195"/>
      <c r="B4" s="228" t="s">
        <v>530</v>
      </c>
      <c r="C4" s="228"/>
      <c r="D4" s="228"/>
      <c r="E4" s="228"/>
      <c r="F4" s="228"/>
      <c r="G4" s="228"/>
      <c r="H4" s="228"/>
      <c r="I4" s="228"/>
      <c r="J4" s="228"/>
      <c r="K4" s="228"/>
      <c r="L4" s="9"/>
    </row>
    <row r="5" spans="1:44" ht="26.25" customHeight="1" x14ac:dyDescent="0.2">
      <c r="A5" s="204"/>
      <c r="B5" s="228" t="s">
        <v>532</v>
      </c>
      <c r="C5" s="228"/>
      <c r="D5" s="228"/>
      <c r="E5" s="228"/>
      <c r="F5" s="228"/>
      <c r="G5" s="228"/>
      <c r="H5" s="228"/>
      <c r="I5" s="228"/>
      <c r="J5" s="228"/>
      <c r="K5" s="228"/>
      <c r="L5" s="9"/>
    </row>
    <row r="6" spans="1:44" s="44" customFormat="1" ht="22.5" customHeight="1" x14ac:dyDescent="0.25">
      <c r="A6" s="195"/>
      <c r="B6" s="229" t="s">
        <v>531</v>
      </c>
      <c r="C6" s="229"/>
      <c r="D6" s="229"/>
      <c r="E6" s="229"/>
      <c r="F6" s="229"/>
      <c r="G6" s="229"/>
      <c r="H6" s="229"/>
      <c r="I6" s="229"/>
      <c r="J6" s="229"/>
      <c r="K6" s="229"/>
      <c r="L6" s="205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</row>
    <row r="7" spans="1:44" ht="68.25" customHeight="1" x14ac:dyDescent="0.2">
      <c r="A7" s="215" t="s">
        <v>0</v>
      </c>
      <c r="B7" s="216" t="s">
        <v>1</v>
      </c>
      <c r="C7" s="216" t="s">
        <v>2</v>
      </c>
      <c r="D7" s="217" t="s">
        <v>3</v>
      </c>
      <c r="E7" s="216" t="s">
        <v>4</v>
      </c>
      <c r="F7" s="217" t="s">
        <v>523</v>
      </c>
      <c r="G7" s="216" t="s">
        <v>5</v>
      </c>
      <c r="H7" s="224" t="s">
        <v>522</v>
      </c>
      <c r="I7" s="216" t="s">
        <v>525</v>
      </c>
      <c r="J7" s="216"/>
      <c r="K7" s="223" t="s">
        <v>524</v>
      </c>
      <c r="L7" s="37"/>
    </row>
    <row r="8" spans="1:44" ht="37.5" customHeight="1" x14ac:dyDescent="0.2">
      <c r="A8" s="215"/>
      <c r="B8" s="216"/>
      <c r="C8" s="216"/>
      <c r="D8" s="218"/>
      <c r="E8" s="216"/>
      <c r="F8" s="218"/>
      <c r="G8" s="216"/>
      <c r="H8" s="225"/>
      <c r="I8" s="216" t="s">
        <v>526</v>
      </c>
      <c r="J8" s="223" t="s">
        <v>527</v>
      </c>
      <c r="K8" s="216"/>
    </row>
    <row r="9" spans="1:44" ht="45" customHeight="1" x14ac:dyDescent="0.2">
      <c r="A9" s="215"/>
      <c r="B9" s="216"/>
      <c r="C9" s="216"/>
      <c r="D9" s="219"/>
      <c r="E9" s="216"/>
      <c r="F9" s="219"/>
      <c r="G9" s="216"/>
      <c r="H9" s="226"/>
      <c r="I9" s="216"/>
      <c r="J9" s="223"/>
      <c r="K9" s="216"/>
    </row>
    <row r="10" spans="1:44" s="42" customFormat="1" x14ac:dyDescent="0.25">
      <c r="A10" s="151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0">
        <v>10</v>
      </c>
      <c r="K10" s="40">
        <v>11</v>
      </c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</row>
    <row r="11" spans="1:44" s="10" customFormat="1" ht="21.75" customHeight="1" x14ac:dyDescent="0.2">
      <c r="A11" s="149"/>
      <c r="B11" s="221" t="s">
        <v>6</v>
      </c>
      <c r="C11" s="222"/>
      <c r="D11" s="222"/>
      <c r="E11" s="222"/>
      <c r="F11" s="222"/>
      <c r="G11" s="222"/>
      <c r="H11" s="222"/>
      <c r="I11" s="222"/>
      <c r="J11" s="222"/>
      <c r="K11" s="222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</row>
    <row r="12" spans="1:44" s="8" customFormat="1" ht="84.75" customHeight="1" x14ac:dyDescent="0.2">
      <c r="A12" s="152">
        <f>A11+1</f>
        <v>1</v>
      </c>
      <c r="B12" s="45" t="s">
        <v>195</v>
      </c>
      <c r="C12" s="67"/>
      <c r="D12" s="54" t="s">
        <v>21</v>
      </c>
      <c r="E12" s="68">
        <v>42005</v>
      </c>
      <c r="F12" s="136">
        <v>42005</v>
      </c>
      <c r="G12" s="85">
        <v>43100</v>
      </c>
      <c r="H12" s="65"/>
      <c r="I12" s="20">
        <f>SUM(I13:I16)</f>
        <v>8015.61</v>
      </c>
      <c r="J12" s="47">
        <f t="shared" ref="J12" si="0">SUM(J13:J16)</f>
        <v>112.11</v>
      </c>
      <c r="K12" s="47">
        <f>K13+K14+K15+K16</f>
        <v>0</v>
      </c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ht="91.5" customHeight="1" x14ac:dyDescent="0.2">
      <c r="A13" s="149" t="s">
        <v>28</v>
      </c>
      <c r="B13" s="61" t="s">
        <v>196</v>
      </c>
      <c r="C13" s="66"/>
      <c r="D13" s="54" t="s">
        <v>21</v>
      </c>
      <c r="E13" s="68">
        <v>42005</v>
      </c>
      <c r="F13" s="136">
        <v>42005</v>
      </c>
      <c r="G13" s="85">
        <v>43100</v>
      </c>
      <c r="H13" s="82"/>
      <c r="I13" s="25">
        <v>224.21</v>
      </c>
      <c r="J13" s="26">
        <v>112.11</v>
      </c>
      <c r="K13" s="26">
        <v>0</v>
      </c>
      <c r="N13" s="57"/>
    </row>
    <row r="14" spans="1:44" ht="87.75" customHeight="1" x14ac:dyDescent="0.2">
      <c r="A14" s="149" t="s">
        <v>29</v>
      </c>
      <c r="B14" s="61" t="s">
        <v>197</v>
      </c>
      <c r="C14" s="61"/>
      <c r="D14" s="54" t="s">
        <v>21</v>
      </c>
      <c r="E14" s="68">
        <v>42005</v>
      </c>
      <c r="F14" s="136">
        <v>42005</v>
      </c>
      <c r="G14" s="85">
        <v>43100</v>
      </c>
      <c r="H14" s="82"/>
      <c r="I14" s="25">
        <v>150</v>
      </c>
      <c r="J14" s="26">
        <v>0</v>
      </c>
      <c r="K14" s="26">
        <v>0</v>
      </c>
      <c r="N14" s="57"/>
    </row>
    <row r="15" spans="1:44" ht="85.5" customHeight="1" x14ac:dyDescent="0.2">
      <c r="A15" s="149" t="s">
        <v>30</v>
      </c>
      <c r="B15" s="61" t="s">
        <v>198</v>
      </c>
      <c r="C15" s="61"/>
      <c r="D15" s="54" t="s">
        <v>21</v>
      </c>
      <c r="E15" s="68">
        <v>42005</v>
      </c>
      <c r="F15" s="136">
        <v>42005</v>
      </c>
      <c r="G15" s="85">
        <v>43100</v>
      </c>
      <c r="H15" s="82"/>
      <c r="I15" s="25">
        <v>350</v>
      </c>
      <c r="J15" s="26">
        <v>0</v>
      </c>
      <c r="K15" s="26">
        <v>0</v>
      </c>
    </row>
    <row r="16" spans="1:44" ht="83.25" customHeight="1" x14ac:dyDescent="0.2">
      <c r="A16" s="149" t="s">
        <v>31</v>
      </c>
      <c r="B16" s="118" t="s">
        <v>199</v>
      </c>
      <c r="C16" s="118"/>
      <c r="D16" s="54" t="s">
        <v>21</v>
      </c>
      <c r="E16" s="120">
        <v>42005</v>
      </c>
      <c r="F16" s="130">
        <v>42005</v>
      </c>
      <c r="G16" s="119">
        <v>43100</v>
      </c>
      <c r="H16" s="117"/>
      <c r="I16" s="25">
        <v>7291.4</v>
      </c>
      <c r="J16" s="26">
        <v>0</v>
      </c>
      <c r="K16" s="26">
        <v>0</v>
      </c>
    </row>
    <row r="17" spans="1:44" s="11" customFormat="1" ht="108.75" customHeight="1" x14ac:dyDescent="0.2">
      <c r="A17" s="149"/>
      <c r="B17" s="108" t="s">
        <v>387</v>
      </c>
      <c r="C17" s="108" t="s">
        <v>26</v>
      </c>
      <c r="D17" s="88" t="s">
        <v>21</v>
      </c>
      <c r="E17" s="23" t="s">
        <v>7</v>
      </c>
      <c r="F17" s="23" t="s">
        <v>7</v>
      </c>
      <c r="G17" s="24">
        <v>42551</v>
      </c>
      <c r="H17" s="23" t="s">
        <v>7</v>
      </c>
      <c r="I17" s="23" t="s">
        <v>7</v>
      </c>
      <c r="J17" s="23" t="s">
        <v>7</v>
      </c>
      <c r="K17" s="23" t="s">
        <v>7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</row>
    <row r="18" spans="1:44" s="11" customFormat="1" ht="117" customHeight="1" x14ac:dyDescent="0.2">
      <c r="A18" s="172"/>
      <c r="B18" s="108" t="s">
        <v>388</v>
      </c>
      <c r="C18" s="108" t="s">
        <v>26</v>
      </c>
      <c r="D18" s="108" t="s">
        <v>21</v>
      </c>
      <c r="E18" s="23" t="s">
        <v>7</v>
      </c>
      <c r="F18" s="23" t="s">
        <v>7</v>
      </c>
      <c r="G18" s="24">
        <v>42277</v>
      </c>
      <c r="H18" s="23" t="s">
        <v>7</v>
      </c>
      <c r="I18" s="23" t="s">
        <v>7</v>
      </c>
      <c r="J18" s="23" t="s">
        <v>7</v>
      </c>
      <c r="K18" s="23" t="s">
        <v>7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</row>
    <row r="19" spans="1:44" s="11" customFormat="1" ht="104.25" customHeight="1" x14ac:dyDescent="0.2">
      <c r="A19" s="172"/>
      <c r="B19" s="108" t="s">
        <v>389</v>
      </c>
      <c r="C19" s="108" t="s">
        <v>26</v>
      </c>
      <c r="D19" s="108" t="s">
        <v>21</v>
      </c>
      <c r="E19" s="23" t="s">
        <v>7</v>
      </c>
      <c r="F19" s="23" t="s">
        <v>7</v>
      </c>
      <c r="G19" s="24">
        <v>42185</v>
      </c>
      <c r="H19" s="23" t="s">
        <v>7</v>
      </c>
      <c r="I19" s="23" t="s">
        <v>7</v>
      </c>
      <c r="J19" s="23" t="s">
        <v>7</v>
      </c>
      <c r="K19" s="23" t="s">
        <v>7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</row>
    <row r="20" spans="1:44" s="8" customFormat="1" ht="87" customHeight="1" x14ac:dyDescent="0.2">
      <c r="A20" s="152">
        <v>2</v>
      </c>
      <c r="B20" s="80" t="s">
        <v>200</v>
      </c>
      <c r="C20" s="67"/>
      <c r="D20" s="107" t="s">
        <v>25</v>
      </c>
      <c r="E20" s="68">
        <v>42005</v>
      </c>
      <c r="F20" s="136">
        <v>42005</v>
      </c>
      <c r="G20" s="68">
        <v>43100</v>
      </c>
      <c r="H20" s="82"/>
      <c r="I20" s="47">
        <f>I21</f>
        <v>5985</v>
      </c>
      <c r="J20" s="47">
        <f>J21+J22</f>
        <v>1234.95</v>
      </c>
      <c r="K20" s="47">
        <f>K21</f>
        <v>5985</v>
      </c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</row>
    <row r="21" spans="1:44" ht="116.25" customHeight="1" x14ac:dyDescent="0.2">
      <c r="A21" s="149" t="s">
        <v>32</v>
      </c>
      <c r="B21" s="61" t="s">
        <v>201</v>
      </c>
      <c r="C21" s="61"/>
      <c r="D21" s="54" t="s">
        <v>25</v>
      </c>
      <c r="E21" s="68">
        <v>42005</v>
      </c>
      <c r="F21" s="136">
        <v>42005</v>
      </c>
      <c r="G21" s="69">
        <v>43100</v>
      </c>
      <c r="H21" s="82"/>
      <c r="I21" s="25">
        <v>5985</v>
      </c>
      <c r="J21" s="25">
        <v>1234.95</v>
      </c>
      <c r="K21" s="25">
        <v>5985</v>
      </c>
    </row>
    <row r="22" spans="1:44" ht="84.75" customHeight="1" x14ac:dyDescent="0.2">
      <c r="A22" s="149" t="s">
        <v>33</v>
      </c>
      <c r="B22" s="61" t="s">
        <v>202</v>
      </c>
      <c r="C22" s="61"/>
      <c r="D22" s="54" t="s">
        <v>25</v>
      </c>
      <c r="E22" s="68">
        <v>42005</v>
      </c>
      <c r="F22" s="136">
        <v>42005</v>
      </c>
      <c r="G22" s="69">
        <v>43100</v>
      </c>
      <c r="H22" s="46"/>
      <c r="I22" s="31">
        <v>0</v>
      </c>
      <c r="J22" s="31">
        <v>0</v>
      </c>
      <c r="K22" s="31">
        <v>0</v>
      </c>
    </row>
    <row r="23" spans="1:44" s="11" customFormat="1" ht="183.75" customHeight="1" x14ac:dyDescent="0.2">
      <c r="A23" s="149"/>
      <c r="B23" s="70" t="s">
        <v>390</v>
      </c>
      <c r="C23" s="14"/>
      <c r="D23" s="108" t="s">
        <v>25</v>
      </c>
      <c r="E23" s="23" t="s">
        <v>7</v>
      </c>
      <c r="F23" s="23" t="s">
        <v>7</v>
      </c>
      <c r="G23" s="24">
        <v>42094</v>
      </c>
      <c r="H23" s="23" t="s">
        <v>541</v>
      </c>
      <c r="I23" s="23" t="s">
        <v>7</v>
      </c>
      <c r="J23" s="23" t="s">
        <v>7</v>
      </c>
      <c r="K23" s="23" t="s">
        <v>7</v>
      </c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</row>
    <row r="24" spans="1:44" s="11" customFormat="1" ht="133.5" customHeight="1" x14ac:dyDescent="0.2">
      <c r="A24" s="149"/>
      <c r="B24" s="70" t="s">
        <v>391</v>
      </c>
      <c r="C24" s="14" t="s">
        <v>26</v>
      </c>
      <c r="D24" s="108" t="s">
        <v>25</v>
      </c>
      <c r="E24" s="23" t="s">
        <v>7</v>
      </c>
      <c r="F24" s="23" t="s">
        <v>7</v>
      </c>
      <c r="G24" s="24">
        <v>42459</v>
      </c>
      <c r="H24" s="23" t="s">
        <v>7</v>
      </c>
      <c r="I24" s="23" t="s">
        <v>7</v>
      </c>
      <c r="J24" s="23" t="s">
        <v>7</v>
      </c>
      <c r="K24" s="23" t="s">
        <v>7</v>
      </c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</row>
    <row r="25" spans="1:44" s="11" customFormat="1" ht="135" customHeight="1" x14ac:dyDescent="0.2">
      <c r="A25" s="149"/>
      <c r="B25" s="108" t="s">
        <v>392</v>
      </c>
      <c r="C25" s="14" t="s">
        <v>26</v>
      </c>
      <c r="D25" s="108" t="s">
        <v>25</v>
      </c>
      <c r="E25" s="23" t="s">
        <v>7</v>
      </c>
      <c r="F25" s="23" t="s">
        <v>7</v>
      </c>
      <c r="G25" s="24">
        <v>42824</v>
      </c>
      <c r="H25" s="23" t="s">
        <v>7</v>
      </c>
      <c r="I25" s="23" t="s">
        <v>7</v>
      </c>
      <c r="J25" s="23" t="s">
        <v>7</v>
      </c>
      <c r="K25" s="23" t="s">
        <v>7</v>
      </c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</row>
    <row r="26" spans="1:44" s="8" customFormat="1" ht="84.75" customHeight="1" x14ac:dyDescent="0.2">
      <c r="A26" s="152">
        <v>3</v>
      </c>
      <c r="B26" s="73" t="s">
        <v>203</v>
      </c>
      <c r="C26" s="73"/>
      <c r="D26" s="109" t="s">
        <v>21</v>
      </c>
      <c r="E26" s="78">
        <v>42005</v>
      </c>
      <c r="F26" s="136">
        <v>42005</v>
      </c>
      <c r="G26" s="85">
        <v>43100</v>
      </c>
      <c r="H26" s="82"/>
      <c r="I26" s="27">
        <f>I27+I28</f>
        <v>926.02</v>
      </c>
      <c r="J26" s="27">
        <f t="shared" ref="J26" si="1">J27+J28</f>
        <v>153.12</v>
      </c>
      <c r="K26" s="27">
        <f>K27+K28</f>
        <v>0</v>
      </c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</row>
    <row r="27" spans="1:44" ht="87.75" customHeight="1" x14ac:dyDescent="0.2">
      <c r="A27" s="149" t="s">
        <v>34</v>
      </c>
      <c r="B27" s="74" t="s">
        <v>204</v>
      </c>
      <c r="C27" s="74"/>
      <c r="D27" s="109" t="s">
        <v>21</v>
      </c>
      <c r="E27" s="78">
        <v>42005</v>
      </c>
      <c r="F27" s="136">
        <v>42005</v>
      </c>
      <c r="G27" s="85">
        <v>43100</v>
      </c>
      <c r="H27" s="82"/>
      <c r="I27" s="25">
        <v>546.02</v>
      </c>
      <c r="J27" s="21">
        <v>153.12</v>
      </c>
      <c r="K27" s="21">
        <v>0</v>
      </c>
    </row>
    <row r="28" spans="1:44" ht="87" customHeight="1" x14ac:dyDescent="0.2">
      <c r="A28" s="149" t="s">
        <v>35</v>
      </c>
      <c r="B28" s="74" t="s">
        <v>205</v>
      </c>
      <c r="C28" s="45"/>
      <c r="D28" s="109" t="s">
        <v>21</v>
      </c>
      <c r="E28" s="78">
        <v>42005</v>
      </c>
      <c r="F28" s="136">
        <v>42005</v>
      </c>
      <c r="G28" s="85">
        <v>43100</v>
      </c>
      <c r="H28" s="82"/>
      <c r="I28" s="25">
        <v>380</v>
      </c>
      <c r="J28" s="21">
        <v>0</v>
      </c>
      <c r="K28" s="32">
        <v>0</v>
      </c>
    </row>
    <row r="29" spans="1:44" s="11" customFormat="1" ht="84.75" customHeight="1" x14ac:dyDescent="0.2">
      <c r="A29" s="149"/>
      <c r="B29" s="108" t="s">
        <v>393</v>
      </c>
      <c r="C29" s="108" t="s">
        <v>26</v>
      </c>
      <c r="D29" s="88" t="s">
        <v>21</v>
      </c>
      <c r="E29" s="23" t="s">
        <v>7</v>
      </c>
      <c r="F29" s="23" t="s">
        <v>7</v>
      </c>
      <c r="G29" s="24">
        <v>42277</v>
      </c>
      <c r="H29" s="23" t="s">
        <v>7</v>
      </c>
      <c r="I29" s="23" t="s">
        <v>7</v>
      </c>
      <c r="J29" s="23" t="s">
        <v>7</v>
      </c>
      <c r="K29" s="23" t="s">
        <v>7</v>
      </c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</row>
    <row r="30" spans="1:44" s="11" customFormat="1" ht="84.75" customHeight="1" x14ac:dyDescent="0.2">
      <c r="A30" s="173"/>
      <c r="B30" s="108" t="s">
        <v>394</v>
      </c>
      <c r="C30" s="108" t="s">
        <v>26</v>
      </c>
      <c r="D30" s="108" t="s">
        <v>21</v>
      </c>
      <c r="E30" s="23" t="s">
        <v>7</v>
      </c>
      <c r="F30" s="23" t="s">
        <v>7</v>
      </c>
      <c r="G30" s="24">
        <v>42551</v>
      </c>
      <c r="H30" s="23" t="s">
        <v>7</v>
      </c>
      <c r="I30" s="23" t="s">
        <v>7</v>
      </c>
      <c r="J30" s="23" t="s">
        <v>7</v>
      </c>
      <c r="K30" s="23" t="s">
        <v>7</v>
      </c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</row>
    <row r="31" spans="1:44" s="11" customFormat="1" ht="84.75" customHeight="1" x14ac:dyDescent="0.2">
      <c r="A31" s="173"/>
      <c r="B31" s="108" t="s">
        <v>395</v>
      </c>
      <c r="C31" s="108" t="s">
        <v>26</v>
      </c>
      <c r="D31" s="108" t="s">
        <v>21</v>
      </c>
      <c r="E31" s="23" t="s">
        <v>7</v>
      </c>
      <c r="F31" s="23" t="s">
        <v>7</v>
      </c>
      <c r="G31" s="24">
        <v>42916</v>
      </c>
      <c r="H31" s="23" t="s">
        <v>7</v>
      </c>
      <c r="I31" s="23" t="s">
        <v>7</v>
      </c>
      <c r="J31" s="23" t="s">
        <v>7</v>
      </c>
      <c r="K31" s="23" t="s">
        <v>7</v>
      </c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</row>
    <row r="32" spans="1:44" s="8" customFormat="1" ht="135" customHeight="1" x14ac:dyDescent="0.2">
      <c r="A32" s="152">
        <v>4</v>
      </c>
      <c r="B32" s="77" t="s">
        <v>206</v>
      </c>
      <c r="C32" s="77"/>
      <c r="D32" s="54" t="s">
        <v>22</v>
      </c>
      <c r="E32" s="78">
        <v>42005</v>
      </c>
      <c r="F32" s="136">
        <v>42005</v>
      </c>
      <c r="G32" s="85">
        <v>43100</v>
      </c>
      <c r="H32" s="82"/>
      <c r="I32" s="47">
        <f>SUM(I33:I34)</f>
        <v>750</v>
      </c>
      <c r="J32" s="47">
        <f t="shared" ref="J32" si="2">SUM(J33:J34)</f>
        <v>270</v>
      </c>
      <c r="K32" s="47">
        <f>K33+K34</f>
        <v>0</v>
      </c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</row>
    <row r="33" spans="1:44" ht="133.5" customHeight="1" x14ac:dyDescent="0.2">
      <c r="A33" s="149" t="s">
        <v>36</v>
      </c>
      <c r="B33" s="74" t="s">
        <v>207</v>
      </c>
      <c r="C33" s="45"/>
      <c r="D33" s="54" t="s">
        <v>22</v>
      </c>
      <c r="E33" s="83">
        <v>42005</v>
      </c>
      <c r="F33" s="130">
        <v>42005</v>
      </c>
      <c r="G33" s="86">
        <v>43100</v>
      </c>
      <c r="H33" s="82"/>
      <c r="I33" s="29">
        <f>750000/1000</f>
        <v>750</v>
      </c>
      <c r="J33" s="22">
        <v>270</v>
      </c>
      <c r="K33" s="22">
        <v>0</v>
      </c>
    </row>
    <row r="34" spans="1:44" ht="146.25" customHeight="1" x14ac:dyDescent="0.2">
      <c r="A34" s="149" t="s">
        <v>37</v>
      </c>
      <c r="B34" s="75" t="s">
        <v>208</v>
      </c>
      <c r="C34" s="75"/>
      <c r="D34" s="54" t="s">
        <v>22</v>
      </c>
      <c r="E34" s="78">
        <v>42005</v>
      </c>
      <c r="F34" s="136">
        <v>42005</v>
      </c>
      <c r="G34" s="78">
        <v>43100</v>
      </c>
      <c r="H34" s="76"/>
      <c r="I34" s="50">
        <v>0</v>
      </c>
      <c r="J34" s="55">
        <v>0</v>
      </c>
      <c r="K34" s="55">
        <v>0</v>
      </c>
    </row>
    <row r="35" spans="1:44" s="11" customFormat="1" ht="101.25" customHeight="1" x14ac:dyDescent="0.2">
      <c r="A35" s="149"/>
      <c r="B35" s="108" t="s">
        <v>396</v>
      </c>
      <c r="C35" s="14" t="s">
        <v>26</v>
      </c>
      <c r="D35" s="88" t="s">
        <v>22</v>
      </c>
      <c r="E35" s="23" t="s">
        <v>7</v>
      </c>
      <c r="F35" s="23" t="s">
        <v>7</v>
      </c>
      <c r="G35" s="24">
        <v>42369</v>
      </c>
      <c r="H35" s="23" t="s">
        <v>7</v>
      </c>
      <c r="I35" s="23" t="s">
        <v>7</v>
      </c>
      <c r="J35" s="23" t="s">
        <v>7</v>
      </c>
      <c r="K35" s="23" t="s">
        <v>7</v>
      </c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</row>
    <row r="36" spans="1:44" s="11" customFormat="1" ht="102" customHeight="1" x14ac:dyDescent="0.2">
      <c r="A36" s="149"/>
      <c r="B36" s="108" t="s">
        <v>397</v>
      </c>
      <c r="C36" s="14"/>
      <c r="D36" s="91" t="s">
        <v>22</v>
      </c>
      <c r="E36" s="23" t="s">
        <v>7</v>
      </c>
      <c r="F36" s="23" t="s">
        <v>7</v>
      </c>
      <c r="G36" s="24">
        <v>42735</v>
      </c>
      <c r="H36" s="23" t="s">
        <v>7</v>
      </c>
      <c r="I36" s="23" t="s">
        <v>7</v>
      </c>
      <c r="J36" s="23" t="s">
        <v>7</v>
      </c>
      <c r="K36" s="23" t="s">
        <v>7</v>
      </c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</row>
    <row r="37" spans="1:44" s="11" customFormat="1" ht="102" customHeight="1" x14ac:dyDescent="0.2">
      <c r="A37" s="149"/>
      <c r="B37" s="108" t="s">
        <v>398</v>
      </c>
      <c r="C37" s="14"/>
      <c r="D37" s="91" t="s">
        <v>22</v>
      </c>
      <c r="E37" s="23" t="s">
        <v>7</v>
      </c>
      <c r="F37" s="23" t="s">
        <v>7</v>
      </c>
      <c r="G37" s="24">
        <v>43100</v>
      </c>
      <c r="H37" s="23" t="s">
        <v>7</v>
      </c>
      <c r="I37" s="23" t="s">
        <v>7</v>
      </c>
      <c r="J37" s="23" t="s">
        <v>7</v>
      </c>
      <c r="K37" s="23" t="s">
        <v>7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</row>
    <row r="38" spans="1:44" s="8" customFormat="1" ht="110.25" x14ac:dyDescent="0.2">
      <c r="A38" s="152">
        <v>5</v>
      </c>
      <c r="B38" s="60" t="s">
        <v>209</v>
      </c>
      <c r="C38" s="60"/>
      <c r="D38" s="109" t="s">
        <v>22</v>
      </c>
      <c r="E38" s="68">
        <v>42005</v>
      </c>
      <c r="F38" s="136">
        <v>42005</v>
      </c>
      <c r="G38" s="68">
        <v>43100</v>
      </c>
      <c r="H38" s="82"/>
      <c r="I38" s="20">
        <f>SUM(I39:I40)</f>
        <v>0</v>
      </c>
      <c r="J38" s="20">
        <v>0</v>
      </c>
      <c r="K38" s="20">
        <f>K39+K40</f>
        <v>0</v>
      </c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108" customHeight="1" x14ac:dyDescent="0.2">
      <c r="A39" s="149" t="s">
        <v>38</v>
      </c>
      <c r="B39" s="61" t="s">
        <v>210</v>
      </c>
      <c r="C39" s="61"/>
      <c r="D39" s="109" t="s">
        <v>22</v>
      </c>
      <c r="E39" s="68">
        <v>42005</v>
      </c>
      <c r="F39" s="136">
        <v>42005</v>
      </c>
      <c r="G39" s="68">
        <v>43100</v>
      </c>
      <c r="H39" s="82"/>
      <c r="I39" s="29">
        <v>0</v>
      </c>
      <c r="J39" s="22">
        <v>0</v>
      </c>
      <c r="K39" s="29">
        <v>0</v>
      </c>
    </row>
    <row r="40" spans="1:44" s="35" customFormat="1" ht="86.25" customHeight="1" x14ac:dyDescent="0.2">
      <c r="A40" s="149" t="s">
        <v>39</v>
      </c>
      <c r="B40" s="63" t="s">
        <v>211</v>
      </c>
      <c r="C40" s="61"/>
      <c r="D40" s="109" t="s">
        <v>22</v>
      </c>
      <c r="E40" s="68">
        <v>42005</v>
      </c>
      <c r="F40" s="136">
        <v>42005</v>
      </c>
      <c r="G40" s="68">
        <v>43100</v>
      </c>
      <c r="H40" s="46"/>
      <c r="I40" s="29">
        <v>0</v>
      </c>
      <c r="J40" s="22">
        <v>0</v>
      </c>
      <c r="K40" s="29">
        <v>0</v>
      </c>
    </row>
    <row r="41" spans="1:44" s="17" customFormat="1" ht="108" customHeight="1" x14ac:dyDescent="0.2">
      <c r="A41" s="149"/>
      <c r="B41" s="108" t="s">
        <v>399</v>
      </c>
      <c r="C41" s="14"/>
      <c r="D41" s="88" t="s">
        <v>22</v>
      </c>
      <c r="E41" s="23" t="s">
        <v>7</v>
      </c>
      <c r="F41" s="23" t="s">
        <v>7</v>
      </c>
      <c r="G41" s="24">
        <v>42277</v>
      </c>
      <c r="H41" s="23" t="s">
        <v>7</v>
      </c>
      <c r="I41" s="23" t="s">
        <v>7</v>
      </c>
      <c r="J41" s="23" t="s">
        <v>7</v>
      </c>
      <c r="K41" s="23" t="s">
        <v>7</v>
      </c>
    </row>
    <row r="42" spans="1:44" s="3" customFormat="1" ht="113.25" customHeight="1" x14ac:dyDescent="0.2">
      <c r="A42" s="152">
        <v>6</v>
      </c>
      <c r="B42" s="67" t="s">
        <v>212</v>
      </c>
      <c r="C42" s="67"/>
      <c r="D42" s="54" t="s">
        <v>21</v>
      </c>
      <c r="E42" s="68">
        <v>42005</v>
      </c>
      <c r="F42" s="136">
        <v>42005</v>
      </c>
      <c r="G42" s="68">
        <v>43100</v>
      </c>
      <c r="H42" s="82"/>
      <c r="I42" s="47">
        <f>SUM(I43:I44)</f>
        <v>732.99</v>
      </c>
      <c r="J42" s="47">
        <f>J43+J44</f>
        <v>153.12</v>
      </c>
      <c r="K42" s="47">
        <f>K43+K44</f>
        <v>0</v>
      </c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</row>
    <row r="43" spans="1:44" s="3" customFormat="1" ht="109.5" customHeight="1" x14ac:dyDescent="0.2">
      <c r="A43" s="149" t="s">
        <v>40</v>
      </c>
      <c r="B43" s="61" t="s">
        <v>213</v>
      </c>
      <c r="C43" s="61"/>
      <c r="D43" s="54" t="s">
        <v>21</v>
      </c>
      <c r="E43" s="68">
        <v>42005</v>
      </c>
      <c r="F43" s="136">
        <v>42005</v>
      </c>
      <c r="G43" s="68">
        <v>43100</v>
      </c>
      <c r="H43" s="82"/>
      <c r="I43" s="29">
        <v>732.99</v>
      </c>
      <c r="J43" s="29">
        <v>153.12</v>
      </c>
      <c r="K43" s="29">
        <v>0</v>
      </c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</row>
    <row r="44" spans="1:44" ht="93.75" customHeight="1" x14ac:dyDescent="0.2">
      <c r="A44" s="149" t="s">
        <v>41</v>
      </c>
      <c r="B44" s="63" t="s">
        <v>214</v>
      </c>
      <c r="C44" s="67"/>
      <c r="D44" s="54" t="s">
        <v>21</v>
      </c>
      <c r="E44" s="68">
        <v>42005</v>
      </c>
      <c r="F44" s="136">
        <v>42005</v>
      </c>
      <c r="G44" s="68">
        <v>43100</v>
      </c>
      <c r="H44" s="65"/>
      <c r="I44" s="50">
        <v>0</v>
      </c>
      <c r="J44" s="52">
        <v>0</v>
      </c>
      <c r="K44" s="50">
        <v>0</v>
      </c>
    </row>
    <row r="45" spans="1:44" s="12" customFormat="1" ht="118.5" customHeight="1" x14ac:dyDescent="0.2">
      <c r="A45" s="149"/>
      <c r="B45" s="108" t="s">
        <v>400</v>
      </c>
      <c r="C45" s="14"/>
      <c r="D45" s="88" t="s">
        <v>21</v>
      </c>
      <c r="E45" s="23" t="s">
        <v>7</v>
      </c>
      <c r="F45" s="23" t="s">
        <v>7</v>
      </c>
      <c r="G45" s="24">
        <v>42185</v>
      </c>
      <c r="H45" s="23" t="s">
        <v>7</v>
      </c>
      <c r="I45" s="23" t="s">
        <v>7</v>
      </c>
      <c r="J45" s="23" t="s">
        <v>7</v>
      </c>
      <c r="K45" s="23" t="s">
        <v>7</v>
      </c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</row>
    <row r="46" spans="1:44" s="12" customFormat="1" ht="117" customHeight="1" x14ac:dyDescent="0.2">
      <c r="A46" s="149"/>
      <c r="B46" s="108" t="s">
        <v>401</v>
      </c>
      <c r="C46" s="14"/>
      <c r="D46" s="88" t="s">
        <v>21</v>
      </c>
      <c r="E46" s="23" t="s">
        <v>7</v>
      </c>
      <c r="F46" s="23" t="s">
        <v>7</v>
      </c>
      <c r="G46" s="24">
        <v>42551</v>
      </c>
      <c r="H46" s="23" t="s">
        <v>7</v>
      </c>
      <c r="I46" s="23" t="s">
        <v>7</v>
      </c>
      <c r="J46" s="23" t="s">
        <v>7</v>
      </c>
      <c r="K46" s="23" t="s">
        <v>7</v>
      </c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</row>
    <row r="47" spans="1:44" s="11" customFormat="1" ht="120.75" customHeight="1" x14ac:dyDescent="0.2">
      <c r="A47" s="149"/>
      <c r="B47" s="108" t="s">
        <v>402</v>
      </c>
      <c r="C47" s="14" t="s">
        <v>26</v>
      </c>
      <c r="D47" s="88" t="s">
        <v>21</v>
      </c>
      <c r="E47" s="23" t="s">
        <v>7</v>
      </c>
      <c r="F47" s="23" t="s">
        <v>7</v>
      </c>
      <c r="G47" s="24">
        <v>42916</v>
      </c>
      <c r="H47" s="23" t="s">
        <v>7</v>
      </c>
      <c r="I47" s="23" t="s">
        <v>7</v>
      </c>
      <c r="J47" s="23" t="s">
        <v>7</v>
      </c>
      <c r="K47" s="23" t="s">
        <v>7</v>
      </c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</row>
    <row r="48" spans="1:44" s="11" customFormat="1" ht="84" customHeight="1" x14ac:dyDescent="0.2">
      <c r="A48" s="152">
        <v>7</v>
      </c>
      <c r="B48" s="80" t="s">
        <v>215</v>
      </c>
      <c r="C48" s="80"/>
      <c r="D48" s="54" t="s">
        <v>21</v>
      </c>
      <c r="E48" s="130">
        <v>42005</v>
      </c>
      <c r="F48" s="130">
        <v>42005</v>
      </c>
      <c r="G48" s="130">
        <v>43100</v>
      </c>
      <c r="H48" s="142"/>
      <c r="I48" s="48">
        <v>0</v>
      </c>
      <c r="J48" s="48">
        <v>0</v>
      </c>
      <c r="K48" s="48">
        <f>K49+K50</f>
        <v>0</v>
      </c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</row>
    <row r="49" spans="1:44" s="8" customFormat="1" ht="85.5" customHeight="1" x14ac:dyDescent="0.2">
      <c r="A49" s="149" t="s">
        <v>42</v>
      </c>
      <c r="B49" s="63" t="s">
        <v>216</v>
      </c>
      <c r="C49" s="137"/>
      <c r="D49" s="54" t="s">
        <v>21</v>
      </c>
      <c r="E49" s="130">
        <v>42005</v>
      </c>
      <c r="F49" s="130">
        <v>42005</v>
      </c>
      <c r="G49" s="130">
        <v>43100</v>
      </c>
      <c r="H49" s="142"/>
      <c r="I49" s="52">
        <v>0</v>
      </c>
      <c r="J49" s="52">
        <v>0</v>
      </c>
      <c r="K49" s="52">
        <v>0</v>
      </c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</row>
    <row r="50" spans="1:44" s="8" customFormat="1" ht="87" customHeight="1" x14ac:dyDescent="0.2">
      <c r="A50" s="149" t="s">
        <v>43</v>
      </c>
      <c r="B50" s="164" t="s">
        <v>361</v>
      </c>
      <c r="C50" s="63"/>
      <c r="D50" s="54" t="s">
        <v>21</v>
      </c>
      <c r="E50" s="130">
        <v>42005</v>
      </c>
      <c r="F50" s="130">
        <v>42005</v>
      </c>
      <c r="G50" s="130">
        <v>43100</v>
      </c>
      <c r="H50" s="140"/>
      <c r="I50" s="32">
        <v>0</v>
      </c>
      <c r="J50" s="32">
        <v>0</v>
      </c>
      <c r="K50" s="32">
        <v>0</v>
      </c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</row>
    <row r="51" spans="1:44" s="8" customFormat="1" ht="83.25" customHeight="1" x14ac:dyDescent="0.2">
      <c r="A51" s="149"/>
      <c r="B51" s="108" t="s">
        <v>403</v>
      </c>
      <c r="C51" s="14"/>
      <c r="D51" s="108" t="s">
        <v>21</v>
      </c>
      <c r="E51" s="23" t="s">
        <v>7</v>
      </c>
      <c r="F51" s="23" t="s">
        <v>7</v>
      </c>
      <c r="G51" s="24">
        <v>42369</v>
      </c>
      <c r="H51" s="23" t="s">
        <v>7</v>
      </c>
      <c r="I51" s="23" t="s">
        <v>7</v>
      </c>
      <c r="J51" s="23" t="s">
        <v>7</v>
      </c>
      <c r="K51" s="23" t="s">
        <v>7</v>
      </c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</row>
    <row r="52" spans="1:44" s="8" customFormat="1" ht="108.75" customHeight="1" x14ac:dyDescent="0.2">
      <c r="A52" s="152" t="s">
        <v>44</v>
      </c>
      <c r="B52" s="67" t="s">
        <v>217</v>
      </c>
      <c r="C52" s="67"/>
      <c r="D52" s="54" t="s">
        <v>21</v>
      </c>
      <c r="E52" s="68">
        <v>42005</v>
      </c>
      <c r="F52" s="136">
        <v>42005</v>
      </c>
      <c r="G52" s="85">
        <v>43100</v>
      </c>
      <c r="H52" s="82"/>
      <c r="I52" s="47">
        <f>I53</f>
        <v>2593.48</v>
      </c>
      <c r="J52" s="47">
        <f t="shared" ref="J52" si="3">J53</f>
        <v>800.22</v>
      </c>
      <c r="K52" s="47">
        <f>K53+K54</f>
        <v>0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</row>
    <row r="53" spans="1:44" s="8" customFormat="1" ht="118.5" customHeight="1" x14ac:dyDescent="0.2">
      <c r="A53" s="149" t="s">
        <v>45</v>
      </c>
      <c r="B53" s="63" t="s">
        <v>218</v>
      </c>
      <c r="C53" s="61"/>
      <c r="D53" s="54" t="s">
        <v>21</v>
      </c>
      <c r="E53" s="68">
        <v>42005</v>
      </c>
      <c r="F53" s="136">
        <v>42005</v>
      </c>
      <c r="G53" s="85">
        <v>43100</v>
      </c>
      <c r="H53" s="82"/>
      <c r="I53" s="29">
        <v>2593.48</v>
      </c>
      <c r="J53" s="22">
        <v>800.22</v>
      </c>
      <c r="K53" s="29">
        <v>0</v>
      </c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</row>
    <row r="54" spans="1:44" s="8" customFormat="1" ht="85.5" customHeight="1" x14ac:dyDescent="0.2">
      <c r="A54" s="149" t="s">
        <v>46</v>
      </c>
      <c r="B54" s="63" t="s">
        <v>219</v>
      </c>
      <c r="C54" s="61"/>
      <c r="D54" s="54" t="s">
        <v>21</v>
      </c>
      <c r="E54" s="68">
        <v>42005</v>
      </c>
      <c r="F54" s="136">
        <v>42005</v>
      </c>
      <c r="G54" s="85">
        <v>43100</v>
      </c>
      <c r="H54" s="82"/>
      <c r="I54" s="21">
        <v>0</v>
      </c>
      <c r="J54" s="22">
        <v>0</v>
      </c>
      <c r="K54" s="29">
        <v>0</v>
      </c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</row>
    <row r="55" spans="1:44" s="8" customFormat="1" ht="150" customHeight="1" x14ac:dyDescent="0.2">
      <c r="A55" s="149"/>
      <c r="B55" s="108" t="s">
        <v>404</v>
      </c>
      <c r="C55" s="14"/>
      <c r="D55" s="88" t="s">
        <v>21</v>
      </c>
      <c r="E55" s="24" t="s">
        <v>8</v>
      </c>
      <c r="F55" s="24" t="s">
        <v>8</v>
      </c>
      <c r="G55" s="24">
        <v>42185</v>
      </c>
      <c r="H55" s="23" t="s">
        <v>8</v>
      </c>
      <c r="I55" s="23" t="s">
        <v>8</v>
      </c>
      <c r="J55" s="23" t="s">
        <v>8</v>
      </c>
      <c r="K55" s="23" t="s">
        <v>8</v>
      </c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</row>
    <row r="56" spans="1:44" ht="110.25" x14ac:dyDescent="0.2">
      <c r="A56" s="149"/>
      <c r="B56" s="108" t="s">
        <v>405</v>
      </c>
      <c r="C56" s="14"/>
      <c r="D56" s="88" t="s">
        <v>21</v>
      </c>
      <c r="E56" s="23" t="s">
        <v>7</v>
      </c>
      <c r="F56" s="23" t="s">
        <v>7</v>
      </c>
      <c r="G56" s="24">
        <v>42551</v>
      </c>
      <c r="H56" s="23" t="s">
        <v>7</v>
      </c>
      <c r="I56" s="23" t="s">
        <v>7</v>
      </c>
      <c r="J56" s="23" t="s">
        <v>7</v>
      </c>
      <c r="K56" s="23" t="s">
        <v>7</v>
      </c>
    </row>
    <row r="57" spans="1:44" ht="94.5" x14ac:dyDescent="0.2">
      <c r="A57" s="152" t="s">
        <v>47</v>
      </c>
      <c r="B57" s="60" t="s">
        <v>220</v>
      </c>
      <c r="C57" s="60"/>
      <c r="D57" s="109" t="s">
        <v>21</v>
      </c>
      <c r="E57" s="68">
        <v>42005</v>
      </c>
      <c r="F57" s="136">
        <v>42005</v>
      </c>
      <c r="G57" s="69">
        <v>43100</v>
      </c>
      <c r="H57" s="82"/>
      <c r="I57" s="20">
        <f>I58</f>
        <v>630.55999999999995</v>
      </c>
      <c r="J57" s="20">
        <f>J58+J59</f>
        <v>143.12</v>
      </c>
      <c r="K57" s="20">
        <f>K58+K59</f>
        <v>0</v>
      </c>
    </row>
    <row r="58" spans="1:44" ht="84" customHeight="1" x14ac:dyDescent="0.2">
      <c r="A58" s="149" t="s">
        <v>48</v>
      </c>
      <c r="B58" s="61" t="s">
        <v>221</v>
      </c>
      <c r="C58" s="61"/>
      <c r="D58" s="109" t="s">
        <v>21</v>
      </c>
      <c r="E58" s="68">
        <v>42005</v>
      </c>
      <c r="F58" s="136">
        <v>42005</v>
      </c>
      <c r="G58" s="69">
        <v>43100</v>
      </c>
      <c r="H58" s="82"/>
      <c r="I58" s="29">
        <v>630.55999999999995</v>
      </c>
      <c r="J58" s="29">
        <v>143.12</v>
      </c>
      <c r="K58" s="29">
        <v>0</v>
      </c>
    </row>
    <row r="59" spans="1:44" s="11" customFormat="1" ht="102" customHeight="1" x14ac:dyDescent="0.2">
      <c r="A59" s="149" t="s">
        <v>49</v>
      </c>
      <c r="B59" s="61" t="s">
        <v>222</v>
      </c>
      <c r="C59" s="61"/>
      <c r="D59" s="109" t="s">
        <v>21</v>
      </c>
      <c r="E59" s="68">
        <v>42005</v>
      </c>
      <c r="F59" s="136">
        <v>42005</v>
      </c>
      <c r="G59" s="69">
        <v>43100</v>
      </c>
      <c r="H59" s="89"/>
      <c r="I59" s="29">
        <v>0</v>
      </c>
      <c r="J59" s="29">
        <v>0</v>
      </c>
      <c r="K59" s="29">
        <v>0</v>
      </c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</row>
    <row r="60" spans="1:44" s="11" customFormat="1" ht="123.75" customHeight="1" x14ac:dyDescent="0.2">
      <c r="A60" s="149"/>
      <c r="B60" s="108" t="s">
        <v>516</v>
      </c>
      <c r="C60" s="14"/>
      <c r="D60" s="88" t="s">
        <v>21</v>
      </c>
      <c r="E60" s="23" t="s">
        <v>7</v>
      </c>
      <c r="F60" s="23" t="s">
        <v>7</v>
      </c>
      <c r="G60" s="24">
        <v>42185</v>
      </c>
      <c r="H60" s="23" t="s">
        <v>7</v>
      </c>
      <c r="I60" s="23" t="s">
        <v>7</v>
      </c>
      <c r="J60" s="23" t="s">
        <v>7</v>
      </c>
      <c r="K60" s="34" t="s">
        <v>7</v>
      </c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</row>
    <row r="61" spans="1:44" s="11" customFormat="1" ht="120.75" customHeight="1" x14ac:dyDescent="0.2">
      <c r="A61" s="175"/>
      <c r="B61" s="108" t="s">
        <v>517</v>
      </c>
      <c r="C61" s="14"/>
      <c r="D61" s="108" t="s">
        <v>21</v>
      </c>
      <c r="E61" s="23" t="s">
        <v>7</v>
      </c>
      <c r="F61" s="23" t="s">
        <v>7</v>
      </c>
      <c r="G61" s="24">
        <v>42551</v>
      </c>
      <c r="H61" s="23" t="s">
        <v>7</v>
      </c>
      <c r="I61" s="23" t="s">
        <v>7</v>
      </c>
      <c r="J61" s="23" t="s">
        <v>7</v>
      </c>
      <c r="K61" s="34" t="s">
        <v>7</v>
      </c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</row>
    <row r="62" spans="1:44" s="11" customFormat="1" ht="113.25" customHeight="1" x14ac:dyDescent="0.2">
      <c r="A62" s="175"/>
      <c r="B62" s="108" t="s">
        <v>518</v>
      </c>
      <c r="C62" s="14"/>
      <c r="D62" s="108" t="s">
        <v>21</v>
      </c>
      <c r="E62" s="23" t="s">
        <v>7</v>
      </c>
      <c r="F62" s="23" t="s">
        <v>7</v>
      </c>
      <c r="G62" s="24">
        <v>42916</v>
      </c>
      <c r="H62" s="23" t="s">
        <v>7</v>
      </c>
      <c r="I62" s="23" t="s">
        <v>7</v>
      </c>
      <c r="J62" s="23" t="s">
        <v>7</v>
      </c>
      <c r="K62" s="34" t="s">
        <v>7</v>
      </c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</row>
    <row r="63" spans="1:44" s="11" customFormat="1" ht="26.25" customHeight="1" x14ac:dyDescent="0.2">
      <c r="A63" s="153"/>
      <c r="B63" s="214" t="s">
        <v>9</v>
      </c>
      <c r="C63" s="186"/>
      <c r="D63" s="188"/>
      <c r="E63" s="187"/>
      <c r="F63" s="206"/>
      <c r="G63" s="187"/>
      <c r="H63" s="84"/>
      <c r="I63" s="27">
        <f>I57+I52+I42+I38+I26+I32+I20+I12</f>
        <v>19633.66</v>
      </c>
      <c r="J63" s="27">
        <f t="shared" ref="J63" si="4">J57+J52+J42+J38+J26+J32+J20+J12</f>
        <v>2866.64</v>
      </c>
      <c r="K63" s="27">
        <f>K57+K52+K42+K38+K26+K32+K20+K12+K48</f>
        <v>5985</v>
      </c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</row>
    <row r="64" spans="1:44" s="11" customFormat="1" ht="25.5" customHeight="1" x14ac:dyDescent="0.2">
      <c r="A64" s="154"/>
      <c r="B64" s="220" t="s">
        <v>10</v>
      </c>
      <c r="C64" s="220"/>
      <c r="D64" s="220"/>
      <c r="E64" s="220"/>
      <c r="F64" s="220"/>
      <c r="G64" s="220"/>
      <c r="H64" s="220"/>
      <c r="I64" s="220"/>
      <c r="J64" s="220"/>
      <c r="K64" s="220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</row>
    <row r="65" spans="1:44" s="8" customFormat="1" ht="99" customHeight="1" x14ac:dyDescent="0.2">
      <c r="A65" s="155" t="s">
        <v>50</v>
      </c>
      <c r="B65" s="60" t="s">
        <v>375</v>
      </c>
      <c r="C65" s="60"/>
      <c r="D65" s="107" t="s">
        <v>21</v>
      </c>
      <c r="E65" s="68">
        <v>42005</v>
      </c>
      <c r="F65" s="136">
        <v>42005</v>
      </c>
      <c r="G65" s="69">
        <v>43100</v>
      </c>
      <c r="H65" s="82"/>
      <c r="I65" s="20">
        <f>I66+I67</f>
        <v>23107.16</v>
      </c>
      <c r="J65" s="20">
        <f t="shared" ref="J65" si="5">J66+J67</f>
        <v>1870.2</v>
      </c>
      <c r="K65" s="20">
        <f>K66+K67</f>
        <v>0</v>
      </c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</row>
    <row r="66" spans="1:44" ht="102" customHeight="1" x14ac:dyDescent="0.2">
      <c r="A66" s="154" t="s">
        <v>51</v>
      </c>
      <c r="B66" s="61" t="s">
        <v>223</v>
      </c>
      <c r="C66" s="61"/>
      <c r="D66" s="107" t="s">
        <v>21</v>
      </c>
      <c r="E66" s="68">
        <v>42005</v>
      </c>
      <c r="F66" s="136">
        <v>42005</v>
      </c>
      <c r="G66" s="85">
        <v>43100</v>
      </c>
      <c r="H66" s="82"/>
      <c r="I66" s="31">
        <v>23107.16</v>
      </c>
      <c r="J66" s="21">
        <v>1870.2</v>
      </c>
      <c r="K66" s="31">
        <v>0</v>
      </c>
    </row>
    <row r="67" spans="1:44" ht="90.75" customHeight="1" x14ac:dyDescent="0.2">
      <c r="A67" s="154" t="s">
        <v>52</v>
      </c>
      <c r="B67" s="61" t="s">
        <v>224</v>
      </c>
      <c r="C67" s="61"/>
      <c r="D67" s="107" t="s">
        <v>21</v>
      </c>
      <c r="E67" s="68">
        <v>42370</v>
      </c>
      <c r="F67" s="136">
        <v>42370</v>
      </c>
      <c r="G67" s="69">
        <v>43100</v>
      </c>
      <c r="H67" s="82"/>
      <c r="I67" s="31">
        <v>0</v>
      </c>
      <c r="J67" s="29">
        <v>0</v>
      </c>
      <c r="K67" s="29">
        <v>0</v>
      </c>
    </row>
    <row r="68" spans="1:44" ht="78.75" x14ac:dyDescent="0.2">
      <c r="A68" s="154"/>
      <c r="B68" s="108" t="s">
        <v>407</v>
      </c>
      <c r="C68" s="14" t="s">
        <v>26</v>
      </c>
      <c r="D68" s="108" t="s">
        <v>21</v>
      </c>
      <c r="E68" s="23" t="s">
        <v>7</v>
      </c>
      <c r="F68" s="23" t="s">
        <v>7</v>
      </c>
      <c r="G68" s="24">
        <v>42369</v>
      </c>
      <c r="H68" s="23" t="s">
        <v>7</v>
      </c>
      <c r="I68" s="23" t="s">
        <v>7</v>
      </c>
      <c r="J68" s="23" t="s">
        <v>7</v>
      </c>
      <c r="K68" s="23" t="s">
        <v>7</v>
      </c>
    </row>
    <row r="69" spans="1:44" ht="78.75" x14ac:dyDescent="0.2">
      <c r="A69" s="154"/>
      <c r="B69" s="108" t="s">
        <v>408</v>
      </c>
      <c r="C69" s="14" t="s">
        <v>26</v>
      </c>
      <c r="D69" s="108" t="s">
        <v>21</v>
      </c>
      <c r="E69" s="23" t="s">
        <v>7</v>
      </c>
      <c r="F69" s="23" t="s">
        <v>7</v>
      </c>
      <c r="G69" s="24">
        <v>42735</v>
      </c>
      <c r="H69" s="23" t="s">
        <v>7</v>
      </c>
      <c r="I69" s="23" t="s">
        <v>7</v>
      </c>
      <c r="J69" s="23" t="s">
        <v>7</v>
      </c>
      <c r="K69" s="23" t="s">
        <v>7</v>
      </c>
    </row>
    <row r="70" spans="1:44" s="11" customFormat="1" ht="81.75" customHeight="1" x14ac:dyDescent="0.2">
      <c r="A70" s="155" t="s">
        <v>53</v>
      </c>
      <c r="B70" s="60" t="s">
        <v>376</v>
      </c>
      <c r="C70" s="60"/>
      <c r="D70" s="107" t="s">
        <v>23</v>
      </c>
      <c r="E70" s="68">
        <v>42005</v>
      </c>
      <c r="F70" s="136">
        <v>42005</v>
      </c>
      <c r="G70" s="85">
        <v>43100</v>
      </c>
      <c r="H70" s="82"/>
      <c r="I70" s="20">
        <f>SUM(I71:I72)</f>
        <v>0</v>
      </c>
      <c r="J70" s="20">
        <v>0</v>
      </c>
      <c r="K70" s="20">
        <v>0</v>
      </c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</row>
    <row r="71" spans="1:44" s="35" customFormat="1" ht="84.75" customHeight="1" x14ac:dyDescent="0.2">
      <c r="A71" s="154" t="s">
        <v>54</v>
      </c>
      <c r="B71" s="61" t="s">
        <v>225</v>
      </c>
      <c r="C71" s="61"/>
      <c r="D71" s="107" t="s">
        <v>23</v>
      </c>
      <c r="E71" s="68">
        <v>42005</v>
      </c>
      <c r="F71" s="136">
        <v>42005</v>
      </c>
      <c r="G71" s="85">
        <v>43100</v>
      </c>
      <c r="H71" s="82"/>
      <c r="I71" s="22">
        <v>0</v>
      </c>
      <c r="J71" s="22">
        <v>0</v>
      </c>
      <c r="K71" s="22">
        <v>0</v>
      </c>
    </row>
    <row r="72" spans="1:44" s="3" customFormat="1" ht="94.5" x14ac:dyDescent="0.2">
      <c r="A72" s="154" t="s">
        <v>55</v>
      </c>
      <c r="B72" s="61" t="s">
        <v>226</v>
      </c>
      <c r="C72" s="61"/>
      <c r="D72" s="107" t="s">
        <v>23</v>
      </c>
      <c r="E72" s="68">
        <v>42005</v>
      </c>
      <c r="F72" s="136">
        <v>42005</v>
      </c>
      <c r="G72" s="85">
        <v>43100</v>
      </c>
      <c r="H72" s="46"/>
      <c r="I72" s="21">
        <v>0</v>
      </c>
      <c r="J72" s="22">
        <v>0</v>
      </c>
      <c r="K72" s="22">
        <v>0</v>
      </c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</row>
    <row r="73" spans="1:44" s="8" customFormat="1" ht="101.25" customHeight="1" x14ac:dyDescent="0.2">
      <c r="A73" s="154"/>
      <c r="B73" s="108" t="s">
        <v>409</v>
      </c>
      <c r="C73" s="14"/>
      <c r="D73" s="108" t="s">
        <v>23</v>
      </c>
      <c r="E73" s="23" t="s">
        <v>7</v>
      </c>
      <c r="F73" s="23" t="s">
        <v>7</v>
      </c>
      <c r="G73" s="24">
        <v>42369</v>
      </c>
      <c r="H73" s="23" t="s">
        <v>7</v>
      </c>
      <c r="I73" s="23" t="s">
        <v>7</v>
      </c>
      <c r="J73" s="23" t="s">
        <v>7</v>
      </c>
      <c r="K73" s="23" t="s">
        <v>7</v>
      </c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</row>
    <row r="74" spans="1:44" ht="86.25" customHeight="1" x14ac:dyDescent="0.2">
      <c r="A74" s="155" t="s">
        <v>56</v>
      </c>
      <c r="B74" s="60" t="s">
        <v>377</v>
      </c>
      <c r="C74" s="60"/>
      <c r="D74" s="107" t="s">
        <v>21</v>
      </c>
      <c r="E74" s="68">
        <v>42005</v>
      </c>
      <c r="F74" s="136">
        <v>42005</v>
      </c>
      <c r="G74" s="69">
        <v>43100</v>
      </c>
      <c r="H74" s="131"/>
      <c r="I74" s="20">
        <f>SUM(I75:I76)</f>
        <v>0</v>
      </c>
      <c r="J74" s="20">
        <v>0</v>
      </c>
      <c r="K74" s="20">
        <f>SUM(K75:K76)</f>
        <v>0</v>
      </c>
    </row>
    <row r="75" spans="1:44" ht="86.25" customHeight="1" x14ac:dyDescent="0.2">
      <c r="A75" s="154" t="s">
        <v>57</v>
      </c>
      <c r="B75" s="61" t="s">
        <v>227</v>
      </c>
      <c r="C75" s="61"/>
      <c r="D75" s="107" t="s">
        <v>21</v>
      </c>
      <c r="E75" s="68">
        <v>42005</v>
      </c>
      <c r="F75" s="136">
        <v>42005</v>
      </c>
      <c r="G75" s="69">
        <v>43100</v>
      </c>
      <c r="H75" s="131"/>
      <c r="I75" s="22">
        <v>0</v>
      </c>
      <c r="J75" s="22">
        <v>0</v>
      </c>
      <c r="K75" s="22">
        <v>0</v>
      </c>
    </row>
    <row r="76" spans="1:44" s="11" customFormat="1" ht="94.5" customHeight="1" x14ac:dyDescent="0.2">
      <c r="A76" s="154" t="s">
        <v>58</v>
      </c>
      <c r="B76" s="157" t="s">
        <v>228</v>
      </c>
      <c r="C76" s="61"/>
      <c r="D76" s="107" t="s">
        <v>21</v>
      </c>
      <c r="E76" s="68">
        <v>42005</v>
      </c>
      <c r="F76" s="136">
        <v>42005</v>
      </c>
      <c r="G76" s="69">
        <v>43100</v>
      </c>
      <c r="H76" s="46"/>
      <c r="I76" s="21">
        <v>0</v>
      </c>
      <c r="J76" s="22">
        <v>0</v>
      </c>
      <c r="K76" s="21">
        <v>0</v>
      </c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</row>
    <row r="77" spans="1:44" s="11" customFormat="1" ht="105.75" customHeight="1" x14ac:dyDescent="0.2">
      <c r="A77" s="154"/>
      <c r="B77" s="108" t="s">
        <v>410</v>
      </c>
      <c r="C77" s="14"/>
      <c r="D77" s="108" t="s">
        <v>21</v>
      </c>
      <c r="E77" s="23" t="s">
        <v>7</v>
      </c>
      <c r="F77" s="23" t="s">
        <v>7</v>
      </c>
      <c r="G77" s="24">
        <v>42369</v>
      </c>
      <c r="H77" s="23" t="s">
        <v>7</v>
      </c>
      <c r="I77" s="23" t="s">
        <v>7</v>
      </c>
      <c r="J77" s="23" t="s">
        <v>7</v>
      </c>
      <c r="K77" s="23" t="s">
        <v>7</v>
      </c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</row>
    <row r="78" spans="1:44" s="11" customFormat="1" ht="94.5" x14ac:dyDescent="0.2">
      <c r="A78" s="155" t="s">
        <v>59</v>
      </c>
      <c r="B78" s="67" t="s">
        <v>378</v>
      </c>
      <c r="C78" s="67"/>
      <c r="D78" s="107" t="s">
        <v>23</v>
      </c>
      <c r="E78" s="30">
        <v>42005</v>
      </c>
      <c r="F78" s="30">
        <v>42005</v>
      </c>
      <c r="G78" s="30">
        <v>43100</v>
      </c>
      <c r="H78" s="65"/>
      <c r="I78" s="49">
        <v>0</v>
      </c>
      <c r="J78" s="49">
        <v>0</v>
      </c>
      <c r="K78" s="49">
        <v>0</v>
      </c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</row>
    <row r="79" spans="1:44" s="8" customFormat="1" ht="104.25" customHeight="1" x14ac:dyDescent="0.2">
      <c r="A79" s="154" t="s">
        <v>60</v>
      </c>
      <c r="B79" s="62" t="s">
        <v>229</v>
      </c>
      <c r="C79" s="62"/>
      <c r="D79" s="107" t="s">
        <v>23</v>
      </c>
      <c r="E79" s="30">
        <v>42005</v>
      </c>
      <c r="F79" s="30">
        <v>42005</v>
      </c>
      <c r="G79" s="30">
        <v>43100</v>
      </c>
      <c r="H79" s="90"/>
      <c r="I79" s="51">
        <v>0</v>
      </c>
      <c r="J79" s="51">
        <v>0</v>
      </c>
      <c r="K79" s="51">
        <v>0</v>
      </c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</row>
    <row r="80" spans="1:44" ht="94.5" x14ac:dyDescent="0.2">
      <c r="A80" s="154" t="s">
        <v>61</v>
      </c>
      <c r="B80" s="63" t="s">
        <v>230</v>
      </c>
      <c r="C80" s="63"/>
      <c r="D80" s="107" t="s">
        <v>23</v>
      </c>
      <c r="E80" s="105">
        <v>42005</v>
      </c>
      <c r="F80" s="105">
        <v>42005</v>
      </c>
      <c r="G80" s="105">
        <v>43100</v>
      </c>
      <c r="H80" s="89"/>
      <c r="I80" s="106">
        <v>0</v>
      </c>
      <c r="J80" s="106">
        <v>0</v>
      </c>
      <c r="K80" s="106">
        <v>0</v>
      </c>
    </row>
    <row r="81" spans="1:44" ht="102" customHeight="1" x14ac:dyDescent="0.2">
      <c r="A81" s="154"/>
      <c r="B81" s="108" t="s">
        <v>411</v>
      </c>
      <c r="C81" s="14"/>
      <c r="D81" s="108" t="s">
        <v>23</v>
      </c>
      <c r="E81" s="1" t="s">
        <v>7</v>
      </c>
      <c r="F81" s="1" t="s">
        <v>7</v>
      </c>
      <c r="G81" s="24">
        <v>42369</v>
      </c>
      <c r="H81" s="23" t="s">
        <v>7</v>
      </c>
      <c r="I81" s="1" t="s">
        <v>7</v>
      </c>
      <c r="J81" s="1" t="s">
        <v>7</v>
      </c>
      <c r="K81" s="1" t="s">
        <v>7</v>
      </c>
    </row>
    <row r="82" spans="1:44" s="100" customFormat="1" ht="78.75" x14ac:dyDescent="0.2">
      <c r="A82" s="155" t="s">
        <v>62</v>
      </c>
      <c r="B82" s="138" t="s">
        <v>379</v>
      </c>
      <c r="C82" s="138"/>
      <c r="D82" s="107" t="s">
        <v>21</v>
      </c>
      <c r="E82" s="30">
        <v>42005</v>
      </c>
      <c r="F82" s="30">
        <v>42005</v>
      </c>
      <c r="G82" s="30">
        <v>43100</v>
      </c>
      <c r="H82" s="142"/>
      <c r="I82" s="20">
        <f>SUM(I83:I84)</f>
        <v>0</v>
      </c>
      <c r="J82" s="20">
        <v>0</v>
      </c>
      <c r="K82" s="20">
        <v>0</v>
      </c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1:44" ht="84" customHeight="1" x14ac:dyDescent="0.2">
      <c r="A83" s="154" t="s">
        <v>63</v>
      </c>
      <c r="B83" s="139" t="s">
        <v>231</v>
      </c>
      <c r="C83" s="139"/>
      <c r="D83" s="107" t="s">
        <v>21</v>
      </c>
      <c r="E83" s="136">
        <v>42005</v>
      </c>
      <c r="F83" s="136">
        <v>42005</v>
      </c>
      <c r="G83" s="136">
        <v>43100</v>
      </c>
      <c r="H83" s="140"/>
      <c r="I83" s="22">
        <v>0</v>
      </c>
      <c r="J83" s="22">
        <v>0</v>
      </c>
      <c r="K83" s="22">
        <v>0</v>
      </c>
    </row>
    <row r="84" spans="1:44" s="11" customFormat="1" ht="87" customHeight="1" x14ac:dyDescent="0.2">
      <c r="A84" s="154" t="s">
        <v>64</v>
      </c>
      <c r="B84" s="139" t="s">
        <v>232</v>
      </c>
      <c r="C84" s="139"/>
      <c r="D84" s="107" t="s">
        <v>21</v>
      </c>
      <c r="E84" s="30">
        <v>42005</v>
      </c>
      <c r="F84" s="30">
        <v>42005</v>
      </c>
      <c r="G84" s="30">
        <v>43100</v>
      </c>
      <c r="H84" s="140"/>
      <c r="I84" s="143">
        <v>0</v>
      </c>
      <c r="J84" s="22">
        <v>0</v>
      </c>
      <c r="K84" s="22">
        <v>0</v>
      </c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</row>
    <row r="85" spans="1:44" s="11" customFormat="1" ht="90.75" customHeight="1" x14ac:dyDescent="0.2">
      <c r="A85" s="154"/>
      <c r="B85" s="108" t="s">
        <v>412</v>
      </c>
      <c r="C85" s="14"/>
      <c r="D85" s="108" t="s">
        <v>21</v>
      </c>
      <c r="E85" s="23" t="s">
        <v>7</v>
      </c>
      <c r="F85" s="23" t="s">
        <v>7</v>
      </c>
      <c r="G85" s="24">
        <v>42369</v>
      </c>
      <c r="H85" s="23" t="s">
        <v>7</v>
      </c>
      <c r="I85" s="23" t="s">
        <v>7</v>
      </c>
      <c r="J85" s="23" t="s">
        <v>7</v>
      </c>
      <c r="K85" s="23" t="s">
        <v>7</v>
      </c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</row>
    <row r="86" spans="1:44" s="11" customFormat="1" ht="87" customHeight="1" x14ac:dyDescent="0.2">
      <c r="A86" s="155" t="s">
        <v>65</v>
      </c>
      <c r="B86" s="60" t="s">
        <v>380</v>
      </c>
      <c r="C86" s="60"/>
      <c r="D86" s="107" t="s">
        <v>21</v>
      </c>
      <c r="E86" s="68">
        <v>42005</v>
      </c>
      <c r="F86" s="136">
        <v>42005</v>
      </c>
      <c r="G86" s="69">
        <v>43100</v>
      </c>
      <c r="H86" s="82"/>
      <c r="I86" s="20">
        <f>I87+I88</f>
        <v>16577.57</v>
      </c>
      <c r="J86" s="20">
        <f>J87</f>
        <v>2093.2800000000002</v>
      </c>
      <c r="K86" s="20">
        <f>K87+K88</f>
        <v>0</v>
      </c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</row>
    <row r="87" spans="1:44" s="11" customFormat="1" ht="87.75" customHeight="1" x14ac:dyDescent="0.2">
      <c r="A87" s="149" t="s">
        <v>66</v>
      </c>
      <c r="B87" s="61" t="s">
        <v>233</v>
      </c>
      <c r="C87" s="61"/>
      <c r="D87" s="107" t="s">
        <v>21</v>
      </c>
      <c r="E87" s="68">
        <v>42005</v>
      </c>
      <c r="F87" s="136">
        <v>42005</v>
      </c>
      <c r="G87" s="69">
        <v>43100</v>
      </c>
      <c r="H87" s="82"/>
      <c r="I87" s="22">
        <v>16577.57</v>
      </c>
      <c r="J87" s="22">
        <v>2093.2800000000002</v>
      </c>
      <c r="K87" s="22">
        <v>0</v>
      </c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</row>
    <row r="88" spans="1:44" s="3" customFormat="1" ht="84.75" customHeight="1" x14ac:dyDescent="0.2">
      <c r="A88" s="149" t="s">
        <v>67</v>
      </c>
      <c r="B88" s="61" t="s">
        <v>234</v>
      </c>
      <c r="C88" s="61"/>
      <c r="D88" s="107" t="s">
        <v>21</v>
      </c>
      <c r="E88" s="68">
        <v>42005</v>
      </c>
      <c r="F88" s="136">
        <v>42005</v>
      </c>
      <c r="G88" s="69">
        <v>43100</v>
      </c>
      <c r="H88" s="82"/>
      <c r="I88" s="22">
        <v>0</v>
      </c>
      <c r="J88" s="22">
        <v>0</v>
      </c>
      <c r="K88" s="22">
        <v>0</v>
      </c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</row>
    <row r="89" spans="1:44" s="35" customFormat="1" ht="85.5" customHeight="1" x14ac:dyDescent="0.2">
      <c r="A89" s="149"/>
      <c r="B89" s="108" t="s">
        <v>413</v>
      </c>
      <c r="C89" s="14"/>
      <c r="D89" s="108" t="s">
        <v>21</v>
      </c>
      <c r="E89" s="24" t="s">
        <v>7</v>
      </c>
      <c r="F89" s="24" t="s">
        <v>7</v>
      </c>
      <c r="G89" s="24">
        <v>42369</v>
      </c>
      <c r="H89" s="23" t="s">
        <v>7</v>
      </c>
      <c r="I89" s="6" t="s">
        <v>7</v>
      </c>
      <c r="J89" s="6" t="s">
        <v>7</v>
      </c>
      <c r="K89" s="6" t="s">
        <v>7</v>
      </c>
    </row>
    <row r="90" spans="1:44" s="17" customFormat="1" ht="122.25" customHeight="1" x14ac:dyDescent="0.2">
      <c r="A90" s="149"/>
      <c r="B90" s="108" t="s">
        <v>414</v>
      </c>
      <c r="C90" s="14"/>
      <c r="D90" s="108" t="s">
        <v>21</v>
      </c>
      <c r="E90" s="24" t="s">
        <v>7</v>
      </c>
      <c r="F90" s="24" t="s">
        <v>7</v>
      </c>
      <c r="G90" s="24">
        <v>42735</v>
      </c>
      <c r="H90" s="23" t="s">
        <v>7</v>
      </c>
      <c r="I90" s="6" t="s">
        <v>7</v>
      </c>
      <c r="J90" s="6" t="s">
        <v>7</v>
      </c>
      <c r="K90" s="6" t="s">
        <v>7</v>
      </c>
    </row>
    <row r="91" spans="1:44" s="3" customFormat="1" ht="84" customHeight="1" x14ac:dyDescent="0.2">
      <c r="A91" s="149"/>
      <c r="B91" s="108" t="s">
        <v>415</v>
      </c>
      <c r="C91" s="14" t="s">
        <v>26</v>
      </c>
      <c r="D91" s="108" t="s">
        <v>21</v>
      </c>
      <c r="E91" s="23" t="s">
        <v>7</v>
      </c>
      <c r="F91" s="23" t="s">
        <v>7</v>
      </c>
      <c r="G91" s="24">
        <v>43100</v>
      </c>
      <c r="H91" s="23" t="s">
        <v>7</v>
      </c>
      <c r="I91" s="6" t="s">
        <v>7</v>
      </c>
      <c r="J91" s="6" t="s">
        <v>7</v>
      </c>
      <c r="K91" s="6" t="s">
        <v>7</v>
      </c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</row>
    <row r="92" spans="1:44" s="3" customFormat="1" ht="101.25" customHeight="1" x14ac:dyDescent="0.2">
      <c r="A92" s="152" t="s">
        <v>68</v>
      </c>
      <c r="B92" s="60" t="s">
        <v>235</v>
      </c>
      <c r="C92" s="60"/>
      <c r="D92" s="107" t="s">
        <v>23</v>
      </c>
      <c r="E92" s="68">
        <v>42005</v>
      </c>
      <c r="F92" s="136">
        <v>42005</v>
      </c>
      <c r="G92" s="85">
        <v>43100</v>
      </c>
      <c r="H92" s="82"/>
      <c r="I92" s="20">
        <f>SUM(I93:I95)</f>
        <v>6559.71</v>
      </c>
      <c r="J92" s="20">
        <f>J93</f>
        <v>1023.08</v>
      </c>
      <c r="K92" s="20">
        <f>K93+K94+K95</f>
        <v>21</v>
      </c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</row>
    <row r="93" spans="1:44" ht="106.5" customHeight="1" x14ac:dyDescent="0.2">
      <c r="A93" s="149" t="s">
        <v>69</v>
      </c>
      <c r="B93" s="63" t="s">
        <v>236</v>
      </c>
      <c r="C93" s="61"/>
      <c r="D93" s="107" t="s">
        <v>23</v>
      </c>
      <c r="E93" s="68">
        <v>42005</v>
      </c>
      <c r="F93" s="136">
        <v>42005</v>
      </c>
      <c r="G93" s="85">
        <v>43100</v>
      </c>
      <c r="H93" s="82"/>
      <c r="I93" s="22">
        <v>6559.71</v>
      </c>
      <c r="J93" s="22">
        <v>1023.08</v>
      </c>
      <c r="K93" s="22">
        <v>21</v>
      </c>
    </row>
    <row r="94" spans="1:44" ht="105" customHeight="1" x14ac:dyDescent="0.2">
      <c r="A94" s="149" t="s">
        <v>70</v>
      </c>
      <c r="B94" s="63" t="s">
        <v>237</v>
      </c>
      <c r="C94" s="134"/>
      <c r="D94" s="107" t="s">
        <v>23</v>
      </c>
      <c r="E94" s="135">
        <v>42370</v>
      </c>
      <c r="F94" s="136">
        <v>42370</v>
      </c>
      <c r="G94" s="135">
        <v>43100</v>
      </c>
      <c r="H94" s="133"/>
      <c r="I94" s="22">
        <v>0</v>
      </c>
      <c r="J94" s="22">
        <v>0</v>
      </c>
      <c r="K94" s="22">
        <v>0</v>
      </c>
    </row>
    <row r="95" spans="1:44" s="11" customFormat="1" ht="108" customHeight="1" x14ac:dyDescent="0.2">
      <c r="A95" s="149" t="s">
        <v>71</v>
      </c>
      <c r="B95" s="61" t="s">
        <v>238</v>
      </c>
      <c r="C95" s="61"/>
      <c r="D95" s="107" t="s">
        <v>23</v>
      </c>
      <c r="E95" s="68">
        <v>42005</v>
      </c>
      <c r="F95" s="136">
        <v>42005</v>
      </c>
      <c r="G95" s="85">
        <v>43100</v>
      </c>
      <c r="H95" s="46"/>
      <c r="I95" s="29">
        <v>0</v>
      </c>
      <c r="J95" s="22">
        <v>0</v>
      </c>
      <c r="K95" s="22">
        <v>0</v>
      </c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</row>
    <row r="96" spans="1:44" s="11" customFormat="1" ht="103.5" customHeight="1" x14ac:dyDescent="0.2">
      <c r="A96" s="149"/>
      <c r="B96" s="108" t="s">
        <v>416</v>
      </c>
      <c r="C96" s="14" t="s">
        <v>26</v>
      </c>
      <c r="D96" s="108" t="s">
        <v>23</v>
      </c>
      <c r="E96" s="23" t="s">
        <v>7</v>
      </c>
      <c r="F96" s="23" t="s">
        <v>7</v>
      </c>
      <c r="G96" s="24">
        <v>42185</v>
      </c>
      <c r="H96" s="23" t="s">
        <v>7</v>
      </c>
      <c r="I96" s="23" t="s">
        <v>7</v>
      </c>
      <c r="J96" s="23" t="s">
        <v>7</v>
      </c>
      <c r="K96" s="23" t="s">
        <v>7</v>
      </c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</row>
    <row r="97" spans="1:44" s="11" customFormat="1" ht="102.75" customHeight="1" x14ac:dyDescent="0.2">
      <c r="A97" s="152" t="s">
        <v>72</v>
      </c>
      <c r="B97" s="80" t="s">
        <v>381</v>
      </c>
      <c r="C97" s="80"/>
      <c r="D97" s="107" t="s">
        <v>21</v>
      </c>
      <c r="E97" s="130">
        <v>42005</v>
      </c>
      <c r="F97" s="130">
        <v>42005</v>
      </c>
      <c r="G97" s="130">
        <v>42735</v>
      </c>
      <c r="H97" s="147"/>
      <c r="I97" s="47">
        <v>0</v>
      </c>
      <c r="J97" s="47">
        <v>0</v>
      </c>
      <c r="K97" s="47">
        <v>0</v>
      </c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</row>
    <row r="98" spans="1:44" s="11" customFormat="1" ht="116.25" customHeight="1" x14ac:dyDescent="0.2">
      <c r="A98" s="149" t="s">
        <v>73</v>
      </c>
      <c r="B98" s="63" t="s">
        <v>364</v>
      </c>
      <c r="C98" s="146"/>
      <c r="D98" s="107" t="s">
        <v>21</v>
      </c>
      <c r="E98" s="130">
        <v>42005</v>
      </c>
      <c r="F98" s="130">
        <v>42005</v>
      </c>
      <c r="G98" s="130">
        <v>42735</v>
      </c>
      <c r="H98" s="147"/>
      <c r="I98" s="55">
        <v>0</v>
      </c>
      <c r="J98" s="55">
        <v>0</v>
      </c>
      <c r="K98" s="55">
        <v>0</v>
      </c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</row>
    <row r="99" spans="1:44" s="11" customFormat="1" ht="78.75" x14ac:dyDescent="0.2">
      <c r="A99" s="149" t="s">
        <v>74</v>
      </c>
      <c r="B99" s="63" t="s">
        <v>239</v>
      </c>
      <c r="C99" s="63"/>
      <c r="D99" s="107" t="s">
        <v>21</v>
      </c>
      <c r="E99" s="130">
        <v>42005</v>
      </c>
      <c r="F99" s="130">
        <v>42005</v>
      </c>
      <c r="G99" s="130">
        <v>42735</v>
      </c>
      <c r="H99" s="148"/>
      <c r="I99" s="22">
        <v>0</v>
      </c>
      <c r="J99" s="22">
        <v>0</v>
      </c>
      <c r="K99" s="22">
        <v>0</v>
      </c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</row>
    <row r="100" spans="1:44" s="11" customFormat="1" ht="94.5" x14ac:dyDescent="0.2">
      <c r="A100" s="149"/>
      <c r="B100" s="108" t="s">
        <v>417</v>
      </c>
      <c r="C100" s="15"/>
      <c r="D100" s="108" t="s">
        <v>23</v>
      </c>
      <c r="E100" s="23" t="s">
        <v>7</v>
      </c>
      <c r="F100" s="23" t="s">
        <v>7</v>
      </c>
      <c r="G100" s="24">
        <v>42369</v>
      </c>
      <c r="H100" s="23" t="s">
        <v>7</v>
      </c>
      <c r="I100" s="23" t="s">
        <v>7</v>
      </c>
      <c r="J100" s="23" t="s">
        <v>7</v>
      </c>
      <c r="K100" s="23" t="s">
        <v>7</v>
      </c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</row>
    <row r="101" spans="1:44" s="11" customFormat="1" ht="87.75" customHeight="1" x14ac:dyDescent="0.2">
      <c r="A101" s="152" t="s">
        <v>75</v>
      </c>
      <c r="B101" s="67" t="s">
        <v>382</v>
      </c>
      <c r="C101" s="67"/>
      <c r="D101" s="107" t="s">
        <v>21</v>
      </c>
      <c r="E101" s="86">
        <v>42005</v>
      </c>
      <c r="F101" s="130">
        <v>42005</v>
      </c>
      <c r="G101" s="86">
        <v>43100</v>
      </c>
      <c r="H101" s="92"/>
      <c r="I101" s="47">
        <v>0</v>
      </c>
      <c r="J101" s="47">
        <v>0</v>
      </c>
      <c r="K101" s="47">
        <v>0</v>
      </c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</row>
    <row r="102" spans="1:44" s="11" customFormat="1" ht="100.5" customHeight="1" x14ac:dyDescent="0.2">
      <c r="A102" s="149" t="s">
        <v>77</v>
      </c>
      <c r="B102" s="63" t="s">
        <v>240</v>
      </c>
      <c r="C102" s="62"/>
      <c r="D102" s="107" t="s">
        <v>21</v>
      </c>
      <c r="E102" s="86">
        <v>42005</v>
      </c>
      <c r="F102" s="130">
        <v>42005</v>
      </c>
      <c r="G102" s="86">
        <v>43100</v>
      </c>
      <c r="H102" s="92"/>
      <c r="I102" s="55">
        <v>0</v>
      </c>
      <c r="J102" s="55">
        <v>0</v>
      </c>
      <c r="K102" s="55">
        <v>0</v>
      </c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</row>
    <row r="103" spans="1:44" s="3" customFormat="1" ht="84" customHeight="1" x14ac:dyDescent="0.2">
      <c r="A103" s="149" t="s">
        <v>78</v>
      </c>
      <c r="B103" s="63" t="s">
        <v>241</v>
      </c>
      <c r="C103" s="63"/>
      <c r="D103" s="107" t="s">
        <v>21</v>
      </c>
      <c r="E103" s="102">
        <v>42005</v>
      </c>
      <c r="F103" s="130">
        <v>42005</v>
      </c>
      <c r="G103" s="102">
        <v>43100</v>
      </c>
      <c r="H103" s="89"/>
      <c r="I103" s="22">
        <v>0</v>
      </c>
      <c r="J103" s="22">
        <v>0</v>
      </c>
      <c r="K103" s="22">
        <v>0</v>
      </c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</row>
    <row r="104" spans="1:44" s="3" customFormat="1" ht="100.5" customHeight="1" x14ac:dyDescent="0.2">
      <c r="A104" s="149"/>
      <c r="B104" s="108" t="s">
        <v>418</v>
      </c>
      <c r="C104" s="15"/>
      <c r="D104" s="108" t="s">
        <v>23</v>
      </c>
      <c r="E104" s="23" t="s">
        <v>7</v>
      </c>
      <c r="F104" s="23" t="s">
        <v>7</v>
      </c>
      <c r="G104" s="24">
        <v>42369</v>
      </c>
      <c r="H104" s="23" t="s">
        <v>7</v>
      </c>
      <c r="I104" s="23" t="s">
        <v>7</v>
      </c>
      <c r="J104" s="23" t="s">
        <v>7</v>
      </c>
      <c r="K104" s="23" t="s">
        <v>7</v>
      </c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</row>
    <row r="105" spans="1:44" s="100" customFormat="1" ht="100.5" customHeight="1" x14ac:dyDescent="0.2">
      <c r="A105" s="152" t="s">
        <v>76</v>
      </c>
      <c r="B105" s="60" t="s">
        <v>383</v>
      </c>
      <c r="C105" s="60"/>
      <c r="D105" s="107" t="s">
        <v>24</v>
      </c>
      <c r="E105" s="68">
        <v>42005</v>
      </c>
      <c r="F105" s="136">
        <v>42005</v>
      </c>
      <c r="G105" s="69">
        <v>43100</v>
      </c>
      <c r="H105" s="82"/>
      <c r="I105" s="20">
        <v>10615.5</v>
      </c>
      <c r="J105" s="20">
        <f>J106</f>
        <v>813.28</v>
      </c>
      <c r="K105" s="20">
        <f>K106</f>
        <v>10615.5</v>
      </c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</row>
    <row r="106" spans="1:44" s="3" customFormat="1" ht="72" customHeight="1" x14ac:dyDescent="0.2">
      <c r="A106" s="169" t="s">
        <v>79</v>
      </c>
      <c r="B106" s="61" t="s">
        <v>242</v>
      </c>
      <c r="C106" s="61"/>
      <c r="D106" s="107" t="s">
        <v>24</v>
      </c>
      <c r="E106" s="68">
        <v>42005</v>
      </c>
      <c r="F106" s="136">
        <v>42005</v>
      </c>
      <c r="G106" s="69">
        <v>43100</v>
      </c>
      <c r="H106" s="82"/>
      <c r="I106" s="31">
        <v>10615.5</v>
      </c>
      <c r="J106" s="22">
        <v>813.28</v>
      </c>
      <c r="K106" s="29">
        <v>10615.5</v>
      </c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</row>
    <row r="107" spans="1:44" s="3" customFormat="1" ht="90" customHeight="1" x14ac:dyDescent="0.2">
      <c r="A107" s="149" t="s">
        <v>80</v>
      </c>
      <c r="B107" s="61" t="s">
        <v>243</v>
      </c>
      <c r="C107" s="61"/>
      <c r="D107" s="107" t="s">
        <v>24</v>
      </c>
      <c r="E107" s="68">
        <v>42005</v>
      </c>
      <c r="F107" s="136">
        <v>42005</v>
      </c>
      <c r="G107" s="69">
        <v>43100</v>
      </c>
      <c r="H107" s="103"/>
      <c r="I107" s="31">
        <v>0</v>
      </c>
      <c r="J107" s="22">
        <v>0</v>
      </c>
      <c r="K107" s="29">
        <v>0</v>
      </c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</row>
    <row r="108" spans="1:44" s="35" customFormat="1" ht="107.25" customHeight="1" x14ac:dyDescent="0.2">
      <c r="A108" s="149"/>
      <c r="B108" s="108" t="s">
        <v>419</v>
      </c>
      <c r="C108" s="14" t="s">
        <v>26</v>
      </c>
      <c r="D108" s="108" t="s">
        <v>24</v>
      </c>
      <c r="E108" s="23" t="s">
        <v>7</v>
      </c>
      <c r="F108" s="23" t="s">
        <v>7</v>
      </c>
      <c r="G108" s="24">
        <v>42094</v>
      </c>
      <c r="H108" s="23" t="s">
        <v>538</v>
      </c>
      <c r="I108" s="23" t="s">
        <v>7</v>
      </c>
      <c r="J108" s="23" t="s">
        <v>7</v>
      </c>
      <c r="K108" s="23" t="s">
        <v>7</v>
      </c>
    </row>
    <row r="109" spans="1:44" s="17" customFormat="1" ht="102" customHeight="1" x14ac:dyDescent="0.2">
      <c r="A109" s="149"/>
      <c r="B109" s="108" t="s">
        <v>420</v>
      </c>
      <c r="C109" s="14" t="s">
        <v>26</v>
      </c>
      <c r="D109" s="108" t="s">
        <v>24</v>
      </c>
      <c r="E109" s="23" t="s">
        <v>7</v>
      </c>
      <c r="F109" s="23" t="s">
        <v>7</v>
      </c>
      <c r="G109" s="24">
        <v>42460</v>
      </c>
      <c r="H109" s="23" t="s">
        <v>7</v>
      </c>
      <c r="I109" s="23" t="s">
        <v>7</v>
      </c>
      <c r="J109" s="23" t="s">
        <v>7</v>
      </c>
      <c r="K109" s="23" t="s">
        <v>7</v>
      </c>
    </row>
    <row r="110" spans="1:44" s="3" customFormat="1" ht="102" customHeight="1" x14ac:dyDescent="0.2">
      <c r="A110" s="149"/>
      <c r="B110" s="108" t="s">
        <v>421</v>
      </c>
      <c r="C110" s="14" t="s">
        <v>26</v>
      </c>
      <c r="D110" s="108" t="s">
        <v>24</v>
      </c>
      <c r="E110" s="23" t="s">
        <v>7</v>
      </c>
      <c r="F110" s="23" t="s">
        <v>7</v>
      </c>
      <c r="G110" s="24">
        <v>42825</v>
      </c>
      <c r="H110" s="23" t="s">
        <v>7</v>
      </c>
      <c r="I110" s="23" t="s">
        <v>7</v>
      </c>
      <c r="J110" s="23" t="s">
        <v>7</v>
      </c>
      <c r="K110" s="23" t="s">
        <v>7</v>
      </c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</row>
    <row r="111" spans="1:44" s="8" customFormat="1" ht="89.25" customHeight="1" x14ac:dyDescent="0.2">
      <c r="A111" s="152" t="s">
        <v>81</v>
      </c>
      <c r="B111" s="67" t="s">
        <v>244</v>
      </c>
      <c r="C111" s="53"/>
      <c r="D111" s="107" t="s">
        <v>21</v>
      </c>
      <c r="E111" s="86">
        <v>42005</v>
      </c>
      <c r="F111" s="130">
        <v>42005</v>
      </c>
      <c r="G111" s="86">
        <v>43100</v>
      </c>
      <c r="H111" s="121"/>
      <c r="I111" s="56">
        <f>I112</f>
        <v>0</v>
      </c>
      <c r="J111" s="56">
        <f t="shared" ref="J111:K111" si="6">J112</f>
        <v>0</v>
      </c>
      <c r="K111" s="56">
        <f t="shared" si="6"/>
        <v>0</v>
      </c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</row>
    <row r="112" spans="1:44" ht="99" customHeight="1" x14ac:dyDescent="0.2">
      <c r="A112" s="149" t="s">
        <v>82</v>
      </c>
      <c r="B112" s="63" t="s">
        <v>245</v>
      </c>
      <c r="C112" s="54"/>
      <c r="D112" s="107" t="s">
        <v>21</v>
      </c>
      <c r="E112" s="86">
        <v>42005</v>
      </c>
      <c r="F112" s="130">
        <v>42005</v>
      </c>
      <c r="G112" s="86">
        <v>43100</v>
      </c>
      <c r="H112" s="121"/>
      <c r="I112" s="50">
        <v>0</v>
      </c>
      <c r="J112" s="52">
        <v>0</v>
      </c>
      <c r="K112" s="52">
        <v>0</v>
      </c>
    </row>
    <row r="113" spans="1:44" s="15" customFormat="1" ht="78.75" x14ac:dyDescent="0.2">
      <c r="A113" s="149" t="s">
        <v>83</v>
      </c>
      <c r="B113" s="63" t="s">
        <v>246</v>
      </c>
      <c r="C113" s="107"/>
      <c r="D113" s="107" t="s">
        <v>21</v>
      </c>
      <c r="E113" s="102">
        <v>42005</v>
      </c>
      <c r="F113" s="130">
        <v>42005</v>
      </c>
      <c r="G113" s="102">
        <v>43100</v>
      </c>
      <c r="H113" s="89"/>
      <c r="I113" s="32">
        <v>0</v>
      </c>
      <c r="J113" s="32">
        <v>0</v>
      </c>
      <c r="K113" s="32">
        <v>0</v>
      </c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</row>
    <row r="114" spans="1:44" s="16" customFormat="1" ht="106.5" customHeight="1" x14ac:dyDescent="0.2">
      <c r="A114" s="149"/>
      <c r="B114" s="108" t="s">
        <v>422</v>
      </c>
      <c r="C114" s="14"/>
      <c r="D114" s="108" t="s">
        <v>21</v>
      </c>
      <c r="E114" s="23" t="s">
        <v>7</v>
      </c>
      <c r="F114" s="23" t="s">
        <v>7</v>
      </c>
      <c r="G114" s="24">
        <v>42369</v>
      </c>
      <c r="H114" s="23" t="s">
        <v>7</v>
      </c>
      <c r="I114" s="23" t="s">
        <v>7</v>
      </c>
      <c r="J114" s="23" t="s">
        <v>7</v>
      </c>
      <c r="K114" s="23" t="s">
        <v>7</v>
      </c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</row>
    <row r="115" spans="1:44" s="101" customFormat="1" ht="94.5" x14ac:dyDescent="0.2">
      <c r="A115" s="152" t="s">
        <v>84</v>
      </c>
      <c r="B115" s="67" t="s">
        <v>247</v>
      </c>
      <c r="C115" s="53"/>
      <c r="D115" s="63" t="s">
        <v>23</v>
      </c>
      <c r="E115" s="86">
        <v>42005</v>
      </c>
      <c r="F115" s="130">
        <v>42005</v>
      </c>
      <c r="G115" s="86">
        <v>43100</v>
      </c>
      <c r="H115" s="90"/>
      <c r="I115" s="48">
        <v>0</v>
      </c>
      <c r="J115" s="48">
        <v>0</v>
      </c>
      <c r="K115" s="48">
        <v>0</v>
      </c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00"/>
      <c r="AM115" s="100"/>
      <c r="AN115" s="100"/>
      <c r="AO115" s="100"/>
      <c r="AP115" s="100"/>
      <c r="AQ115" s="100"/>
      <c r="AR115" s="100"/>
    </row>
    <row r="116" spans="1:44" s="16" customFormat="1" ht="100.5" customHeight="1" x14ac:dyDescent="0.2">
      <c r="A116" s="149" t="s">
        <v>85</v>
      </c>
      <c r="B116" s="63" t="s">
        <v>248</v>
      </c>
      <c r="C116" s="54"/>
      <c r="D116" s="107" t="s">
        <v>23</v>
      </c>
      <c r="E116" s="86">
        <v>42005</v>
      </c>
      <c r="F116" s="130">
        <v>42005</v>
      </c>
      <c r="G116" s="86">
        <v>43100</v>
      </c>
      <c r="H116" s="90"/>
      <c r="I116" s="52">
        <v>0</v>
      </c>
      <c r="J116" s="52">
        <v>0</v>
      </c>
      <c r="K116" s="52">
        <v>0</v>
      </c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</row>
    <row r="117" spans="1:44" ht="94.5" x14ac:dyDescent="0.2">
      <c r="A117" s="149" t="s">
        <v>86</v>
      </c>
      <c r="B117" s="63" t="s">
        <v>249</v>
      </c>
      <c r="C117" s="107"/>
      <c r="D117" s="107" t="s">
        <v>23</v>
      </c>
      <c r="E117" s="104">
        <v>42005</v>
      </c>
      <c r="F117" s="130">
        <v>42005</v>
      </c>
      <c r="G117" s="104">
        <v>43100</v>
      </c>
      <c r="H117" s="89"/>
      <c r="I117" s="32">
        <v>0</v>
      </c>
      <c r="J117" s="32">
        <v>0</v>
      </c>
      <c r="K117" s="32">
        <v>0</v>
      </c>
    </row>
    <row r="118" spans="1:44" s="11" customFormat="1" ht="100.5" customHeight="1" x14ac:dyDescent="0.2">
      <c r="A118" s="149"/>
      <c r="B118" s="108" t="s">
        <v>423</v>
      </c>
      <c r="C118" s="15"/>
      <c r="D118" s="108" t="s">
        <v>23</v>
      </c>
      <c r="E118" s="23" t="s">
        <v>7</v>
      </c>
      <c r="F118" s="23" t="s">
        <v>7</v>
      </c>
      <c r="G118" s="24">
        <v>42369</v>
      </c>
      <c r="H118" s="23" t="s">
        <v>7</v>
      </c>
      <c r="I118" s="23" t="s">
        <v>7</v>
      </c>
      <c r="J118" s="23" t="s">
        <v>7</v>
      </c>
      <c r="K118" s="23" t="s">
        <v>7</v>
      </c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</row>
    <row r="119" spans="1:44" s="100" customFormat="1" ht="117" customHeight="1" x14ac:dyDescent="0.2">
      <c r="A119" s="152" t="s">
        <v>87</v>
      </c>
      <c r="B119" s="60" t="s">
        <v>250</v>
      </c>
      <c r="C119" s="60"/>
      <c r="D119" s="107" t="s">
        <v>21</v>
      </c>
      <c r="E119" s="68">
        <v>42005</v>
      </c>
      <c r="F119" s="136">
        <v>42005</v>
      </c>
      <c r="G119" s="69">
        <v>43100</v>
      </c>
      <c r="H119" s="82"/>
      <c r="I119" s="20">
        <f>I120</f>
        <v>6367.67</v>
      </c>
      <c r="J119" s="20">
        <f>J120</f>
        <v>810.6</v>
      </c>
      <c r="K119" s="20">
        <f>K120</f>
        <v>0</v>
      </c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1:44" s="8" customFormat="1" ht="100.5" customHeight="1" x14ac:dyDescent="0.2">
      <c r="A120" s="149" t="s">
        <v>88</v>
      </c>
      <c r="B120" s="61" t="s">
        <v>251</v>
      </c>
      <c r="C120" s="61"/>
      <c r="D120" s="107" t="s">
        <v>21</v>
      </c>
      <c r="E120" s="68">
        <v>42005</v>
      </c>
      <c r="F120" s="136">
        <v>42005</v>
      </c>
      <c r="G120" s="69">
        <v>43100</v>
      </c>
      <c r="H120" s="82"/>
      <c r="I120" s="22">
        <v>6367.67</v>
      </c>
      <c r="J120" s="22">
        <v>810.6</v>
      </c>
      <c r="K120" s="22">
        <v>0</v>
      </c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</row>
    <row r="121" spans="1:44" s="11" customFormat="1" ht="84" customHeight="1" x14ac:dyDescent="0.2">
      <c r="A121" s="149" t="s">
        <v>89</v>
      </c>
      <c r="B121" s="61" t="s">
        <v>252</v>
      </c>
      <c r="C121" s="61"/>
      <c r="D121" s="107" t="s">
        <v>21</v>
      </c>
      <c r="E121" s="68">
        <v>42005</v>
      </c>
      <c r="F121" s="136">
        <v>42005</v>
      </c>
      <c r="G121" s="69">
        <v>43100</v>
      </c>
      <c r="H121" s="46"/>
      <c r="I121" s="21">
        <v>0</v>
      </c>
      <c r="J121" s="21">
        <v>0</v>
      </c>
      <c r="K121" s="21">
        <v>0</v>
      </c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</row>
    <row r="122" spans="1:44" s="8" customFormat="1" ht="114" customHeight="1" x14ac:dyDescent="0.2">
      <c r="A122" s="149"/>
      <c r="B122" s="108" t="s">
        <v>424</v>
      </c>
      <c r="C122" s="14" t="s">
        <v>26</v>
      </c>
      <c r="D122" s="108" t="s">
        <v>21</v>
      </c>
      <c r="E122" s="23" t="s">
        <v>7</v>
      </c>
      <c r="F122" s="23" t="s">
        <v>7</v>
      </c>
      <c r="G122" s="24">
        <v>42185</v>
      </c>
      <c r="H122" s="23" t="s">
        <v>7</v>
      </c>
      <c r="I122" s="6" t="s">
        <v>7</v>
      </c>
      <c r="J122" s="6" t="s">
        <v>7</v>
      </c>
      <c r="K122" s="6" t="s">
        <v>7</v>
      </c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</row>
    <row r="123" spans="1:44" ht="116.25" customHeight="1" x14ac:dyDescent="0.2">
      <c r="A123" s="149"/>
      <c r="B123" s="108" t="s">
        <v>406</v>
      </c>
      <c r="C123" s="14" t="s">
        <v>26</v>
      </c>
      <c r="D123" s="108" t="s">
        <v>21</v>
      </c>
      <c r="E123" s="23" t="s">
        <v>7</v>
      </c>
      <c r="F123" s="23" t="s">
        <v>7</v>
      </c>
      <c r="G123" s="24">
        <v>42551</v>
      </c>
      <c r="H123" s="23" t="s">
        <v>7</v>
      </c>
      <c r="I123" s="6" t="s">
        <v>7</v>
      </c>
      <c r="J123" s="6" t="s">
        <v>7</v>
      </c>
      <c r="K123" s="6" t="s">
        <v>7</v>
      </c>
    </row>
    <row r="124" spans="1:44" ht="117" customHeight="1" x14ac:dyDescent="0.2">
      <c r="A124" s="149"/>
      <c r="B124" s="108" t="s">
        <v>425</v>
      </c>
      <c r="C124" s="14" t="s">
        <v>26</v>
      </c>
      <c r="D124" s="108" t="s">
        <v>21</v>
      </c>
      <c r="E124" s="23" t="s">
        <v>7</v>
      </c>
      <c r="F124" s="23" t="s">
        <v>7</v>
      </c>
      <c r="G124" s="24">
        <v>42916</v>
      </c>
      <c r="H124" s="23" t="s">
        <v>7</v>
      </c>
      <c r="I124" s="6" t="s">
        <v>7</v>
      </c>
      <c r="J124" s="6" t="s">
        <v>7</v>
      </c>
      <c r="K124" s="6" t="s">
        <v>7</v>
      </c>
    </row>
    <row r="125" spans="1:44" ht="82.5" customHeight="1" x14ac:dyDescent="0.2">
      <c r="A125" s="152" t="s">
        <v>90</v>
      </c>
      <c r="B125" s="60" t="s">
        <v>253</v>
      </c>
      <c r="C125" s="60"/>
      <c r="D125" s="107" t="s">
        <v>21</v>
      </c>
      <c r="E125" s="68">
        <v>42005</v>
      </c>
      <c r="F125" s="136">
        <v>42005</v>
      </c>
      <c r="G125" s="69">
        <v>43100</v>
      </c>
      <c r="H125" s="82"/>
      <c r="I125" s="20">
        <f>I126</f>
        <v>9531.3700000000008</v>
      </c>
      <c r="J125" s="20">
        <f>J126</f>
        <v>1299.72</v>
      </c>
      <c r="K125" s="20">
        <f>K126</f>
        <v>0</v>
      </c>
    </row>
    <row r="126" spans="1:44" s="11" customFormat="1" ht="93" customHeight="1" x14ac:dyDescent="0.2">
      <c r="A126" s="149" t="s">
        <v>91</v>
      </c>
      <c r="B126" s="61" t="s">
        <v>254</v>
      </c>
      <c r="C126" s="61"/>
      <c r="D126" s="107" t="s">
        <v>21</v>
      </c>
      <c r="E126" s="68">
        <v>42005</v>
      </c>
      <c r="F126" s="136">
        <v>42005</v>
      </c>
      <c r="G126" s="69">
        <v>43100</v>
      </c>
      <c r="H126" s="82"/>
      <c r="I126" s="22">
        <v>9531.3700000000008</v>
      </c>
      <c r="J126" s="22">
        <v>1299.72</v>
      </c>
      <c r="K126" s="22">
        <v>0</v>
      </c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</row>
    <row r="127" spans="1:44" s="11" customFormat="1" ht="87" customHeight="1" x14ac:dyDescent="0.2">
      <c r="A127" s="149" t="s">
        <v>92</v>
      </c>
      <c r="B127" s="61" t="s">
        <v>255</v>
      </c>
      <c r="C127" s="61"/>
      <c r="D127" s="107" t="s">
        <v>21</v>
      </c>
      <c r="E127" s="68">
        <v>42005</v>
      </c>
      <c r="F127" s="136">
        <v>42005</v>
      </c>
      <c r="G127" s="69">
        <v>43100</v>
      </c>
      <c r="H127" s="89"/>
      <c r="I127" s="21">
        <v>0</v>
      </c>
      <c r="J127" s="21">
        <v>0</v>
      </c>
      <c r="K127" s="21">
        <v>0</v>
      </c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</row>
    <row r="128" spans="1:44" s="11" customFormat="1" ht="100.5" customHeight="1" x14ac:dyDescent="0.2">
      <c r="A128" s="149"/>
      <c r="B128" s="108" t="s">
        <v>426</v>
      </c>
      <c r="C128" s="14" t="s">
        <v>26</v>
      </c>
      <c r="D128" s="108" t="s">
        <v>21</v>
      </c>
      <c r="E128" s="23" t="s">
        <v>7</v>
      </c>
      <c r="F128" s="23" t="s">
        <v>7</v>
      </c>
      <c r="G128" s="24">
        <v>42277</v>
      </c>
      <c r="H128" s="23" t="s">
        <v>7</v>
      </c>
      <c r="I128" s="23" t="s">
        <v>7</v>
      </c>
      <c r="J128" s="23" t="s">
        <v>7</v>
      </c>
      <c r="K128" s="23" t="s">
        <v>7</v>
      </c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</row>
    <row r="129" spans="1:44" s="8" customFormat="1" ht="78.75" x14ac:dyDescent="0.2">
      <c r="A129" s="152" t="s">
        <v>93</v>
      </c>
      <c r="B129" s="60" t="s">
        <v>259</v>
      </c>
      <c r="C129" s="60"/>
      <c r="D129" s="107" t="s">
        <v>21</v>
      </c>
      <c r="E129" s="68">
        <v>42005</v>
      </c>
      <c r="F129" s="136">
        <v>42005</v>
      </c>
      <c r="G129" s="85">
        <v>43100</v>
      </c>
      <c r="H129" s="82"/>
      <c r="I129" s="20">
        <f>I130</f>
        <v>6000</v>
      </c>
      <c r="J129" s="20">
        <f>J130</f>
        <v>527</v>
      </c>
      <c r="K129" s="20">
        <f>K130+K131</f>
        <v>354.48</v>
      </c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</row>
    <row r="130" spans="1:44" ht="89.25" customHeight="1" x14ac:dyDescent="0.2">
      <c r="A130" s="149" t="s">
        <v>94</v>
      </c>
      <c r="B130" s="62" t="s">
        <v>256</v>
      </c>
      <c r="C130" s="62"/>
      <c r="D130" s="107" t="s">
        <v>21</v>
      </c>
      <c r="E130" s="136">
        <v>42005</v>
      </c>
      <c r="F130" s="136">
        <v>42005</v>
      </c>
      <c r="G130" s="136">
        <v>43100</v>
      </c>
      <c r="H130" s="82"/>
      <c r="I130" s="22">
        <v>6000</v>
      </c>
      <c r="J130" s="55">
        <v>527</v>
      </c>
      <c r="K130" s="55">
        <v>354.48</v>
      </c>
    </row>
    <row r="131" spans="1:44" s="8" customFormat="1" ht="78.75" x14ac:dyDescent="0.2">
      <c r="A131" s="149" t="s">
        <v>95</v>
      </c>
      <c r="B131" s="61" t="s">
        <v>257</v>
      </c>
      <c r="C131" s="61"/>
      <c r="D131" s="107" t="s">
        <v>21</v>
      </c>
      <c r="E131" s="68">
        <v>42005</v>
      </c>
      <c r="F131" s="136">
        <v>42005</v>
      </c>
      <c r="G131" s="85">
        <v>43100</v>
      </c>
      <c r="H131" s="89"/>
      <c r="I131" s="21">
        <v>0</v>
      </c>
      <c r="J131" s="22">
        <v>0</v>
      </c>
      <c r="K131" s="22">
        <v>0</v>
      </c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</row>
    <row r="132" spans="1:44" ht="83.25" customHeight="1" x14ac:dyDescent="0.2">
      <c r="A132" s="149"/>
      <c r="B132" s="108" t="s">
        <v>427</v>
      </c>
      <c r="C132" s="14" t="s">
        <v>26</v>
      </c>
      <c r="D132" s="108" t="s">
        <v>21</v>
      </c>
      <c r="E132" s="23" t="s">
        <v>7</v>
      </c>
      <c r="F132" s="23" t="s">
        <v>7</v>
      </c>
      <c r="G132" s="24">
        <v>42369</v>
      </c>
      <c r="H132" s="23" t="s">
        <v>7</v>
      </c>
      <c r="I132" s="23" t="s">
        <v>7</v>
      </c>
      <c r="J132" s="23" t="s">
        <v>7</v>
      </c>
      <c r="K132" s="23" t="s">
        <v>7</v>
      </c>
    </row>
    <row r="133" spans="1:44" ht="79.5" customHeight="1" x14ac:dyDescent="0.2">
      <c r="A133" s="152" t="s">
        <v>96</v>
      </c>
      <c r="B133" s="124" t="s">
        <v>258</v>
      </c>
      <c r="C133" s="124"/>
      <c r="D133" s="107" t="s">
        <v>21</v>
      </c>
      <c r="E133" s="127">
        <v>42005</v>
      </c>
      <c r="F133" s="136">
        <v>42005</v>
      </c>
      <c r="G133" s="127">
        <v>43100</v>
      </c>
      <c r="H133" s="122"/>
      <c r="I133" s="20">
        <f>I134</f>
        <v>1723.64</v>
      </c>
      <c r="J133" s="20">
        <f t="shared" ref="J133:K133" si="7">J134</f>
        <v>563.22</v>
      </c>
      <c r="K133" s="20">
        <f t="shared" si="7"/>
        <v>0</v>
      </c>
    </row>
    <row r="134" spans="1:44" ht="78.75" x14ac:dyDescent="0.2">
      <c r="A134" s="149" t="s">
        <v>97</v>
      </c>
      <c r="B134" s="126" t="s">
        <v>261</v>
      </c>
      <c r="C134" s="126"/>
      <c r="D134" s="107" t="s">
        <v>21</v>
      </c>
      <c r="E134" s="127">
        <v>42005</v>
      </c>
      <c r="F134" s="136">
        <v>42005</v>
      </c>
      <c r="G134" s="127">
        <v>43100</v>
      </c>
      <c r="H134" s="122"/>
      <c r="I134" s="22">
        <v>1723.64</v>
      </c>
      <c r="J134" s="55">
        <v>563.22</v>
      </c>
      <c r="K134" s="55">
        <v>0</v>
      </c>
    </row>
    <row r="135" spans="1:44" s="11" customFormat="1" ht="78" customHeight="1" x14ac:dyDescent="0.2">
      <c r="A135" s="149" t="s">
        <v>98</v>
      </c>
      <c r="B135" s="123" t="s">
        <v>262</v>
      </c>
      <c r="C135" s="123"/>
      <c r="D135" s="107" t="s">
        <v>21</v>
      </c>
      <c r="E135" s="127">
        <v>42005</v>
      </c>
      <c r="F135" s="136">
        <v>42005</v>
      </c>
      <c r="G135" s="127">
        <v>43100</v>
      </c>
      <c r="H135" s="121"/>
      <c r="I135" s="21">
        <v>0</v>
      </c>
      <c r="J135" s="22">
        <v>0</v>
      </c>
      <c r="K135" s="22">
        <v>0</v>
      </c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</row>
    <row r="136" spans="1:44" s="11" customFormat="1" ht="104.25" customHeight="1" x14ac:dyDescent="0.2">
      <c r="A136" s="149"/>
      <c r="B136" s="108" t="s">
        <v>428</v>
      </c>
      <c r="C136" s="14" t="s">
        <v>26</v>
      </c>
      <c r="D136" s="108" t="s">
        <v>21</v>
      </c>
      <c r="E136" s="23" t="s">
        <v>7</v>
      </c>
      <c r="F136" s="23" t="s">
        <v>7</v>
      </c>
      <c r="G136" s="24">
        <v>42369</v>
      </c>
      <c r="H136" s="23" t="s">
        <v>7</v>
      </c>
      <c r="I136" s="23" t="s">
        <v>7</v>
      </c>
      <c r="J136" s="23" t="s">
        <v>7</v>
      </c>
      <c r="K136" s="23" t="s">
        <v>7</v>
      </c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</row>
    <row r="137" spans="1:44" s="11" customFormat="1" ht="106.5" customHeight="1" x14ac:dyDescent="0.2">
      <c r="A137" s="149"/>
      <c r="B137" s="108" t="s">
        <v>429</v>
      </c>
      <c r="C137" s="14" t="s">
        <v>26</v>
      </c>
      <c r="D137" s="108" t="s">
        <v>21</v>
      </c>
      <c r="E137" s="23" t="s">
        <v>7</v>
      </c>
      <c r="F137" s="23" t="s">
        <v>7</v>
      </c>
      <c r="G137" s="24">
        <v>42735</v>
      </c>
      <c r="H137" s="23" t="s">
        <v>7</v>
      </c>
      <c r="I137" s="23" t="s">
        <v>7</v>
      </c>
      <c r="J137" s="23" t="s">
        <v>7</v>
      </c>
      <c r="K137" s="23" t="s">
        <v>7</v>
      </c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</row>
    <row r="138" spans="1:44" s="11" customFormat="1" ht="100.5" customHeight="1" x14ac:dyDescent="0.2">
      <c r="A138" s="149"/>
      <c r="B138" s="108" t="s">
        <v>430</v>
      </c>
      <c r="C138" s="14" t="s">
        <v>26</v>
      </c>
      <c r="D138" s="108" t="s">
        <v>21</v>
      </c>
      <c r="E138" s="23" t="s">
        <v>7</v>
      </c>
      <c r="F138" s="23" t="s">
        <v>7</v>
      </c>
      <c r="G138" s="24">
        <v>43100</v>
      </c>
      <c r="H138" s="23" t="s">
        <v>7</v>
      </c>
      <c r="I138" s="23" t="s">
        <v>7</v>
      </c>
      <c r="J138" s="23" t="s">
        <v>7</v>
      </c>
      <c r="K138" s="23" t="s">
        <v>7</v>
      </c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</row>
    <row r="139" spans="1:44" s="11" customFormat="1" ht="90" customHeight="1" x14ac:dyDescent="0.2">
      <c r="A139" s="152" t="s">
        <v>99</v>
      </c>
      <c r="B139" s="60" t="s">
        <v>260</v>
      </c>
      <c r="C139" s="60"/>
      <c r="D139" s="107" t="s">
        <v>21</v>
      </c>
      <c r="E139" s="68">
        <v>42005</v>
      </c>
      <c r="F139" s="136">
        <v>42005</v>
      </c>
      <c r="G139" s="85">
        <v>43100</v>
      </c>
      <c r="H139" s="82"/>
      <c r="I139" s="20">
        <f>I140</f>
        <v>8247.2800000000007</v>
      </c>
      <c r="J139" s="20">
        <f t="shared" ref="J139:K139" si="8">J140</f>
        <v>850</v>
      </c>
      <c r="K139" s="20">
        <f t="shared" si="8"/>
        <v>0</v>
      </c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</row>
    <row r="140" spans="1:44" s="11" customFormat="1" ht="84" customHeight="1" x14ac:dyDescent="0.2">
      <c r="A140" s="149" t="s">
        <v>100</v>
      </c>
      <c r="B140" s="63" t="s">
        <v>263</v>
      </c>
      <c r="C140" s="61"/>
      <c r="D140" s="107" t="s">
        <v>21</v>
      </c>
      <c r="E140" s="68">
        <v>42005</v>
      </c>
      <c r="F140" s="136">
        <v>42005</v>
      </c>
      <c r="G140" s="85">
        <v>43100</v>
      </c>
      <c r="H140" s="82"/>
      <c r="I140" s="22">
        <v>8247.2800000000007</v>
      </c>
      <c r="J140" s="22">
        <v>850</v>
      </c>
      <c r="K140" s="22">
        <v>0</v>
      </c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</row>
    <row r="141" spans="1:44" s="11" customFormat="1" ht="120" customHeight="1" x14ac:dyDescent="0.2">
      <c r="A141" s="149" t="s">
        <v>101</v>
      </c>
      <c r="B141" s="61" t="s">
        <v>264</v>
      </c>
      <c r="C141" s="61"/>
      <c r="D141" s="107" t="s">
        <v>21</v>
      </c>
      <c r="E141" s="68">
        <v>42005</v>
      </c>
      <c r="F141" s="136">
        <v>42005</v>
      </c>
      <c r="G141" s="85">
        <v>43100</v>
      </c>
      <c r="H141" s="89"/>
      <c r="I141" s="21">
        <v>0</v>
      </c>
      <c r="J141" s="22">
        <v>0</v>
      </c>
      <c r="K141" s="22">
        <v>0</v>
      </c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</row>
    <row r="142" spans="1:44" s="11" customFormat="1" ht="108" customHeight="1" x14ac:dyDescent="0.2">
      <c r="A142" s="149"/>
      <c r="B142" s="108" t="s">
        <v>431</v>
      </c>
      <c r="C142" s="14" t="s">
        <v>26</v>
      </c>
      <c r="D142" s="108" t="s">
        <v>21</v>
      </c>
      <c r="E142" s="23" t="s">
        <v>7</v>
      </c>
      <c r="F142" s="23" t="s">
        <v>7</v>
      </c>
      <c r="G142" s="24">
        <v>42277</v>
      </c>
      <c r="H142" s="23" t="s">
        <v>7</v>
      </c>
      <c r="I142" s="23" t="s">
        <v>7</v>
      </c>
      <c r="J142" s="23" t="s">
        <v>7</v>
      </c>
      <c r="K142" s="23" t="s">
        <v>7</v>
      </c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</row>
    <row r="143" spans="1:44" s="8" customFormat="1" ht="98.25" customHeight="1" x14ac:dyDescent="0.2">
      <c r="A143" s="149"/>
      <c r="B143" s="108" t="s">
        <v>432</v>
      </c>
      <c r="C143" s="14" t="s">
        <v>26</v>
      </c>
      <c r="D143" s="108" t="s">
        <v>21</v>
      </c>
      <c r="E143" s="23" t="s">
        <v>7</v>
      </c>
      <c r="F143" s="23" t="s">
        <v>7</v>
      </c>
      <c r="G143" s="24">
        <v>42643</v>
      </c>
      <c r="H143" s="23" t="s">
        <v>7</v>
      </c>
      <c r="I143" s="23" t="s">
        <v>7</v>
      </c>
      <c r="J143" s="23" t="s">
        <v>7</v>
      </c>
      <c r="K143" s="23" t="s">
        <v>7</v>
      </c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</row>
    <row r="144" spans="1:44" s="8" customFormat="1" ht="99" customHeight="1" x14ac:dyDescent="0.2">
      <c r="A144" s="149"/>
      <c r="B144" s="108" t="s">
        <v>433</v>
      </c>
      <c r="C144" s="14" t="s">
        <v>26</v>
      </c>
      <c r="D144" s="108" t="s">
        <v>21</v>
      </c>
      <c r="E144" s="23" t="s">
        <v>7</v>
      </c>
      <c r="F144" s="23" t="s">
        <v>7</v>
      </c>
      <c r="G144" s="24">
        <v>43008</v>
      </c>
      <c r="H144" s="23" t="s">
        <v>7</v>
      </c>
      <c r="I144" s="23" t="s">
        <v>7</v>
      </c>
      <c r="J144" s="23" t="s">
        <v>7</v>
      </c>
      <c r="K144" s="23" t="s">
        <v>7</v>
      </c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</row>
    <row r="145" spans="1:44" s="8" customFormat="1" ht="93.75" customHeight="1" x14ac:dyDescent="0.2">
      <c r="A145" s="152" t="s">
        <v>102</v>
      </c>
      <c r="B145" s="80" t="s">
        <v>265</v>
      </c>
      <c r="C145" s="67"/>
      <c r="D145" s="107" t="s">
        <v>21</v>
      </c>
      <c r="E145" s="68">
        <v>42005</v>
      </c>
      <c r="F145" s="136">
        <v>42005</v>
      </c>
      <c r="G145" s="68">
        <v>43100</v>
      </c>
      <c r="H145" s="82"/>
      <c r="I145" s="47">
        <f>I146</f>
        <v>10717.22</v>
      </c>
      <c r="J145" s="47">
        <f>J146</f>
        <v>2561</v>
      </c>
      <c r="K145" s="47">
        <f>K146</f>
        <v>0</v>
      </c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</row>
    <row r="146" spans="1:44" ht="89.25" customHeight="1" x14ac:dyDescent="0.2">
      <c r="A146" s="149" t="s">
        <v>103</v>
      </c>
      <c r="B146" s="157" t="s">
        <v>266</v>
      </c>
      <c r="C146" s="62"/>
      <c r="D146" s="107" t="s">
        <v>21</v>
      </c>
      <c r="E146" s="68">
        <v>42005</v>
      </c>
      <c r="F146" s="136">
        <v>42005</v>
      </c>
      <c r="G146" s="68">
        <v>43100</v>
      </c>
      <c r="H146" s="82"/>
      <c r="I146" s="55">
        <v>10717.22</v>
      </c>
      <c r="J146" s="55">
        <v>2561</v>
      </c>
      <c r="K146" s="55">
        <v>0</v>
      </c>
    </row>
    <row r="147" spans="1:44" ht="96.75" customHeight="1" x14ac:dyDescent="0.2">
      <c r="A147" s="149" t="s">
        <v>104</v>
      </c>
      <c r="B147" s="61" t="s">
        <v>267</v>
      </c>
      <c r="C147" s="61"/>
      <c r="D147" s="107" t="s">
        <v>21</v>
      </c>
      <c r="E147" s="68">
        <v>42005</v>
      </c>
      <c r="F147" s="136">
        <v>42005</v>
      </c>
      <c r="G147" s="69">
        <v>43100</v>
      </c>
      <c r="H147" s="89"/>
      <c r="I147" s="21">
        <v>0</v>
      </c>
      <c r="J147" s="22">
        <v>0</v>
      </c>
      <c r="K147" s="21">
        <v>0</v>
      </c>
    </row>
    <row r="148" spans="1:44" s="11" customFormat="1" ht="134.25" customHeight="1" x14ac:dyDescent="0.2">
      <c r="A148" s="149"/>
      <c r="B148" s="70" t="s">
        <v>434</v>
      </c>
      <c r="C148" s="14" t="s">
        <v>26</v>
      </c>
      <c r="D148" s="108" t="s">
        <v>21</v>
      </c>
      <c r="E148" s="23" t="s">
        <v>7</v>
      </c>
      <c r="F148" s="23" t="s">
        <v>7</v>
      </c>
      <c r="G148" s="24">
        <v>42185</v>
      </c>
      <c r="H148" s="23" t="s">
        <v>7</v>
      </c>
      <c r="I148" s="23" t="s">
        <v>7</v>
      </c>
      <c r="J148" s="23" t="s">
        <v>7</v>
      </c>
      <c r="K148" s="23" t="s">
        <v>7</v>
      </c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</row>
    <row r="149" spans="1:44" s="8" customFormat="1" ht="93" customHeight="1" x14ac:dyDescent="0.2">
      <c r="A149" s="149"/>
      <c r="B149" s="70" t="s">
        <v>435</v>
      </c>
      <c r="C149" s="14" t="s">
        <v>26</v>
      </c>
      <c r="D149" s="108" t="s">
        <v>21</v>
      </c>
      <c r="E149" s="23" t="s">
        <v>7</v>
      </c>
      <c r="F149" s="23" t="s">
        <v>7</v>
      </c>
      <c r="G149" s="24">
        <v>42551</v>
      </c>
      <c r="H149" s="23" t="s">
        <v>7</v>
      </c>
      <c r="I149" s="23" t="s">
        <v>7</v>
      </c>
      <c r="J149" s="23" t="s">
        <v>7</v>
      </c>
      <c r="K149" s="23" t="s">
        <v>7</v>
      </c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</row>
    <row r="150" spans="1:44" ht="90" customHeight="1" x14ac:dyDescent="0.2">
      <c r="A150" s="149"/>
      <c r="B150" s="108" t="s">
        <v>436</v>
      </c>
      <c r="C150" s="14" t="s">
        <v>26</v>
      </c>
      <c r="D150" s="108" t="s">
        <v>21</v>
      </c>
      <c r="E150" s="23" t="s">
        <v>7</v>
      </c>
      <c r="F150" s="23" t="s">
        <v>7</v>
      </c>
      <c r="G150" s="24">
        <v>43008</v>
      </c>
      <c r="H150" s="23" t="s">
        <v>7</v>
      </c>
      <c r="I150" s="23" t="s">
        <v>7</v>
      </c>
      <c r="J150" s="23" t="s">
        <v>7</v>
      </c>
      <c r="K150" s="23" t="s">
        <v>7</v>
      </c>
    </row>
    <row r="151" spans="1:44" ht="117" customHeight="1" x14ac:dyDescent="0.2">
      <c r="A151" s="152" t="s">
        <v>105</v>
      </c>
      <c r="B151" s="80" t="s">
        <v>268</v>
      </c>
      <c r="C151" s="60"/>
      <c r="D151" s="107" t="s">
        <v>21</v>
      </c>
      <c r="E151" s="68">
        <v>42005</v>
      </c>
      <c r="F151" s="136">
        <v>42005</v>
      </c>
      <c r="G151" s="85">
        <v>43100</v>
      </c>
      <c r="H151" s="82"/>
      <c r="I151" s="20">
        <f>I152+I153</f>
        <v>3697.72</v>
      </c>
      <c r="J151" s="20">
        <f t="shared" ref="J151:K151" si="9">J152+J153</f>
        <v>325.3</v>
      </c>
      <c r="K151" s="20">
        <f t="shared" si="9"/>
        <v>0</v>
      </c>
    </row>
    <row r="152" spans="1:44" s="11" customFormat="1" ht="81.75" customHeight="1" x14ac:dyDescent="0.2">
      <c r="A152" s="149" t="s">
        <v>106</v>
      </c>
      <c r="B152" s="157" t="s">
        <v>269</v>
      </c>
      <c r="C152" s="61"/>
      <c r="D152" s="107" t="s">
        <v>21</v>
      </c>
      <c r="E152" s="68">
        <v>42005</v>
      </c>
      <c r="F152" s="136">
        <v>42005</v>
      </c>
      <c r="G152" s="85">
        <v>43100</v>
      </c>
      <c r="H152" s="82"/>
      <c r="I152" s="22">
        <v>3697.72</v>
      </c>
      <c r="J152" s="22">
        <v>325.3</v>
      </c>
      <c r="K152" s="22">
        <v>0</v>
      </c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</row>
    <row r="153" spans="1:44" s="11" customFormat="1" ht="84" customHeight="1" x14ac:dyDescent="0.2">
      <c r="A153" s="149" t="s">
        <v>107</v>
      </c>
      <c r="B153" s="115" t="s">
        <v>270</v>
      </c>
      <c r="C153" s="61"/>
      <c r="D153" s="107" t="s">
        <v>21</v>
      </c>
      <c r="E153" s="68">
        <v>42005</v>
      </c>
      <c r="F153" s="136">
        <v>42005</v>
      </c>
      <c r="G153" s="85">
        <v>43100</v>
      </c>
      <c r="H153" s="82"/>
      <c r="I153" s="22">
        <v>0</v>
      </c>
      <c r="J153" s="22">
        <v>0</v>
      </c>
      <c r="K153" s="22">
        <v>0</v>
      </c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</row>
    <row r="154" spans="1:44" s="11" customFormat="1" ht="84.75" customHeight="1" x14ac:dyDescent="0.2">
      <c r="A154" s="149"/>
      <c r="B154" s="108" t="s">
        <v>437</v>
      </c>
      <c r="C154" s="14"/>
      <c r="D154" s="108" t="s">
        <v>21</v>
      </c>
      <c r="E154" s="23" t="s">
        <v>7</v>
      </c>
      <c r="F154" s="23" t="s">
        <v>7</v>
      </c>
      <c r="G154" s="24">
        <v>42369</v>
      </c>
      <c r="H154" s="23" t="s">
        <v>7</v>
      </c>
      <c r="I154" s="23" t="s">
        <v>7</v>
      </c>
      <c r="J154" s="23" t="s">
        <v>7</v>
      </c>
      <c r="K154" s="23" t="s">
        <v>7</v>
      </c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</row>
    <row r="155" spans="1:44" s="11" customFormat="1" ht="123" customHeight="1" x14ac:dyDescent="0.2">
      <c r="A155" s="171"/>
      <c r="B155" s="108" t="s">
        <v>438</v>
      </c>
      <c r="C155" s="14"/>
      <c r="D155" s="108" t="s">
        <v>21</v>
      </c>
      <c r="E155" s="23" t="s">
        <v>7</v>
      </c>
      <c r="F155" s="23" t="s">
        <v>7</v>
      </c>
      <c r="G155" s="24">
        <v>42735</v>
      </c>
      <c r="H155" s="23" t="s">
        <v>7</v>
      </c>
      <c r="I155" s="23" t="s">
        <v>7</v>
      </c>
      <c r="J155" s="23" t="s">
        <v>7</v>
      </c>
      <c r="K155" s="23" t="s">
        <v>7</v>
      </c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</row>
    <row r="156" spans="1:44" s="8" customFormat="1" ht="83.25" customHeight="1" x14ac:dyDescent="0.2">
      <c r="A156" s="182" t="s">
        <v>108</v>
      </c>
      <c r="B156" s="189" t="s">
        <v>385</v>
      </c>
      <c r="C156" s="180"/>
      <c r="D156" s="181" t="s">
        <v>21</v>
      </c>
      <c r="E156" s="185">
        <v>42005</v>
      </c>
      <c r="F156" s="185">
        <v>42005</v>
      </c>
      <c r="G156" s="185">
        <v>43100</v>
      </c>
      <c r="H156" s="178"/>
      <c r="I156" s="47">
        <v>80409.14</v>
      </c>
      <c r="J156" s="47">
        <f t="shared" ref="J156" si="10">J157</f>
        <v>1156.74</v>
      </c>
      <c r="K156" s="47">
        <f>K157+K158</f>
        <v>4965.8100000000004</v>
      </c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</row>
    <row r="157" spans="1:44" s="8" customFormat="1" ht="122.25" customHeight="1" x14ac:dyDescent="0.2">
      <c r="A157" s="156" t="s">
        <v>109</v>
      </c>
      <c r="B157" s="157" t="s">
        <v>386</v>
      </c>
      <c r="C157" s="62"/>
      <c r="D157" s="107" t="s">
        <v>21</v>
      </c>
      <c r="E157" s="68">
        <v>42005</v>
      </c>
      <c r="F157" s="136">
        <v>42005</v>
      </c>
      <c r="G157" s="68">
        <v>43100</v>
      </c>
      <c r="H157" s="82"/>
      <c r="I157" s="55">
        <v>52912.14</v>
      </c>
      <c r="J157" s="52">
        <v>1156.74</v>
      </c>
      <c r="K157" s="22">
        <v>131.01</v>
      </c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</row>
    <row r="158" spans="1:44" s="8" customFormat="1" ht="91.5" customHeight="1" x14ac:dyDescent="0.2">
      <c r="A158" s="156" t="s">
        <v>110</v>
      </c>
      <c r="B158" s="157" t="s">
        <v>271</v>
      </c>
      <c r="C158" s="61"/>
      <c r="D158" s="107" t="s">
        <v>21</v>
      </c>
      <c r="E158" s="68">
        <v>42005</v>
      </c>
      <c r="F158" s="136">
        <v>42005</v>
      </c>
      <c r="G158" s="69">
        <v>43100</v>
      </c>
      <c r="H158" s="46"/>
      <c r="I158" s="55">
        <v>27497</v>
      </c>
      <c r="J158" s="32">
        <v>0</v>
      </c>
      <c r="K158" s="21">
        <v>4834.8</v>
      </c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</row>
    <row r="159" spans="1:44" s="8" customFormat="1" ht="107.25" customHeight="1" x14ac:dyDescent="0.2">
      <c r="A159" s="156"/>
      <c r="B159" s="108" t="s">
        <v>439</v>
      </c>
      <c r="C159" s="14"/>
      <c r="D159" s="108" t="s">
        <v>21</v>
      </c>
      <c r="E159" s="23" t="s">
        <v>7</v>
      </c>
      <c r="F159" s="23" t="s">
        <v>7</v>
      </c>
      <c r="G159" s="24">
        <v>42277</v>
      </c>
      <c r="H159" s="23" t="s">
        <v>7</v>
      </c>
      <c r="I159" s="23" t="s">
        <v>7</v>
      </c>
      <c r="J159" s="23" t="s">
        <v>7</v>
      </c>
      <c r="K159" s="23" t="s">
        <v>7</v>
      </c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</row>
    <row r="160" spans="1:44" s="8" customFormat="1" ht="123" customHeight="1" x14ac:dyDescent="0.2">
      <c r="A160" s="168"/>
      <c r="B160" s="108" t="s">
        <v>440</v>
      </c>
      <c r="C160" s="14"/>
      <c r="D160" s="108" t="s">
        <v>21</v>
      </c>
      <c r="E160" s="23" t="s">
        <v>7</v>
      </c>
      <c r="F160" s="23" t="s">
        <v>7</v>
      </c>
      <c r="G160" s="24">
        <v>42277</v>
      </c>
      <c r="H160" s="23" t="s">
        <v>7</v>
      </c>
      <c r="I160" s="23" t="s">
        <v>7</v>
      </c>
      <c r="J160" s="23" t="s">
        <v>7</v>
      </c>
      <c r="K160" s="23" t="s">
        <v>7</v>
      </c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</row>
    <row r="161" spans="1:44" ht="102.75" customHeight="1" x14ac:dyDescent="0.2">
      <c r="A161" s="152" t="s">
        <v>111</v>
      </c>
      <c r="B161" s="60" t="s">
        <v>272</v>
      </c>
      <c r="C161" s="60"/>
      <c r="D161" s="107" t="s">
        <v>21</v>
      </c>
      <c r="E161" s="68">
        <v>42005</v>
      </c>
      <c r="F161" s="136">
        <v>42005</v>
      </c>
      <c r="G161" s="85">
        <v>43100</v>
      </c>
      <c r="H161" s="82"/>
      <c r="I161" s="20">
        <f>I162+I163</f>
        <v>40814.46</v>
      </c>
      <c r="J161" s="20">
        <f t="shared" ref="J161:K161" si="11">J162+J163</f>
        <v>2055.19</v>
      </c>
      <c r="K161" s="20">
        <f t="shared" si="11"/>
        <v>1158.3599999999999</v>
      </c>
    </row>
    <row r="162" spans="1:44" s="33" customFormat="1" ht="85.5" customHeight="1" x14ac:dyDescent="0.2">
      <c r="A162" s="156" t="s">
        <v>112</v>
      </c>
      <c r="B162" s="61" t="s">
        <v>273</v>
      </c>
      <c r="C162" s="61"/>
      <c r="D162" s="107" t="s">
        <v>21</v>
      </c>
      <c r="E162" s="68">
        <v>42005</v>
      </c>
      <c r="F162" s="136">
        <v>42005</v>
      </c>
      <c r="G162" s="85">
        <v>43100</v>
      </c>
      <c r="H162" s="82"/>
      <c r="I162" s="22">
        <v>6517.08</v>
      </c>
      <c r="J162" s="22">
        <v>1640</v>
      </c>
      <c r="K162" s="22">
        <v>0</v>
      </c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</row>
    <row r="163" spans="1:44" s="33" customFormat="1" ht="101.25" customHeight="1" x14ac:dyDescent="0.2">
      <c r="A163" s="156" t="s">
        <v>113</v>
      </c>
      <c r="B163" s="61" t="s">
        <v>274</v>
      </c>
      <c r="C163" s="61"/>
      <c r="D163" s="107" t="s">
        <v>21</v>
      </c>
      <c r="E163" s="68">
        <v>42005</v>
      </c>
      <c r="F163" s="136">
        <v>42005</v>
      </c>
      <c r="G163" s="85">
        <v>43100</v>
      </c>
      <c r="H163" s="122"/>
      <c r="I163" s="22">
        <v>34297.379999999997</v>
      </c>
      <c r="J163" s="22">
        <v>415.19</v>
      </c>
      <c r="K163" s="22">
        <v>1158.3599999999999</v>
      </c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</row>
    <row r="164" spans="1:44" s="11" customFormat="1" ht="121.5" customHeight="1" x14ac:dyDescent="0.2">
      <c r="A164" s="156"/>
      <c r="B164" s="108" t="s">
        <v>519</v>
      </c>
      <c r="C164" s="14"/>
      <c r="D164" s="108" t="s">
        <v>21</v>
      </c>
      <c r="E164" s="23" t="s">
        <v>7</v>
      </c>
      <c r="F164" s="23" t="s">
        <v>7</v>
      </c>
      <c r="G164" s="24">
        <v>42185</v>
      </c>
      <c r="H164" s="23" t="s">
        <v>7</v>
      </c>
      <c r="I164" s="23" t="s">
        <v>7</v>
      </c>
      <c r="J164" s="23" t="s">
        <v>7</v>
      </c>
      <c r="K164" s="23" t="s">
        <v>7</v>
      </c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</row>
    <row r="165" spans="1:44" s="11" customFormat="1" ht="120.75" customHeight="1" x14ac:dyDescent="0.2">
      <c r="A165" s="156"/>
      <c r="B165" s="108" t="s">
        <v>520</v>
      </c>
      <c r="C165" s="14"/>
      <c r="D165" s="108" t="s">
        <v>21</v>
      </c>
      <c r="E165" s="23" t="s">
        <v>7</v>
      </c>
      <c r="F165" s="23" t="s">
        <v>7</v>
      </c>
      <c r="G165" s="24">
        <v>42551</v>
      </c>
      <c r="H165" s="23" t="s">
        <v>7</v>
      </c>
      <c r="I165" s="23" t="s">
        <v>7</v>
      </c>
      <c r="J165" s="23" t="s">
        <v>7</v>
      </c>
      <c r="K165" s="23" t="s">
        <v>7</v>
      </c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</row>
    <row r="166" spans="1:44" s="11" customFormat="1" ht="123" customHeight="1" x14ac:dyDescent="0.2">
      <c r="A166" s="156"/>
      <c r="B166" s="108" t="s">
        <v>521</v>
      </c>
      <c r="C166" s="14" t="s">
        <v>26</v>
      </c>
      <c r="D166" s="108" t="s">
        <v>21</v>
      </c>
      <c r="E166" s="23" t="s">
        <v>7</v>
      </c>
      <c r="F166" s="23" t="s">
        <v>7</v>
      </c>
      <c r="G166" s="24">
        <v>42916</v>
      </c>
      <c r="H166" s="23" t="s">
        <v>7</v>
      </c>
      <c r="I166" s="23" t="s">
        <v>7</v>
      </c>
      <c r="J166" s="23" t="s">
        <v>7</v>
      </c>
      <c r="K166" s="23" t="s">
        <v>7</v>
      </c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</row>
    <row r="167" spans="1:44" s="8" customFormat="1" ht="78.75" x14ac:dyDescent="0.2">
      <c r="A167" s="152" t="s">
        <v>114</v>
      </c>
      <c r="B167" s="80" t="s">
        <v>275</v>
      </c>
      <c r="C167" s="67"/>
      <c r="D167" s="107" t="s">
        <v>21</v>
      </c>
      <c r="E167" s="68">
        <v>42005</v>
      </c>
      <c r="F167" s="136">
        <v>42005</v>
      </c>
      <c r="G167" s="68">
        <v>43100</v>
      </c>
      <c r="H167" s="82"/>
      <c r="I167" s="47">
        <f>I168</f>
        <v>5967.29</v>
      </c>
      <c r="J167" s="47">
        <f>J168</f>
        <v>1494.07</v>
      </c>
      <c r="K167" s="47">
        <f>K168</f>
        <v>726.01</v>
      </c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</row>
    <row r="168" spans="1:44" ht="87" customHeight="1" x14ac:dyDescent="0.2">
      <c r="A168" s="156" t="s">
        <v>115</v>
      </c>
      <c r="B168" s="157" t="s">
        <v>276</v>
      </c>
      <c r="C168" s="62"/>
      <c r="D168" s="107" t="s">
        <v>21</v>
      </c>
      <c r="E168" s="68">
        <v>42005</v>
      </c>
      <c r="F168" s="136">
        <v>42005</v>
      </c>
      <c r="G168" s="68">
        <v>43100</v>
      </c>
      <c r="H168" s="82"/>
      <c r="I168" s="55">
        <v>5967.29</v>
      </c>
      <c r="J168" s="55">
        <v>1494.07</v>
      </c>
      <c r="K168" s="22">
        <v>726.01</v>
      </c>
    </row>
    <row r="169" spans="1:44" ht="87" customHeight="1" x14ac:dyDescent="0.2">
      <c r="A169" s="156" t="s">
        <v>116</v>
      </c>
      <c r="B169" s="63" t="s">
        <v>277</v>
      </c>
      <c r="C169" s="61"/>
      <c r="D169" s="107" t="s">
        <v>21</v>
      </c>
      <c r="E169" s="68">
        <v>42005</v>
      </c>
      <c r="F169" s="136">
        <v>42005</v>
      </c>
      <c r="G169" s="69">
        <v>43100</v>
      </c>
      <c r="H169" s="46"/>
      <c r="I169" s="21">
        <v>0</v>
      </c>
      <c r="J169" s="21">
        <v>0</v>
      </c>
      <c r="K169" s="21">
        <v>0</v>
      </c>
    </row>
    <row r="170" spans="1:44" s="11" customFormat="1" ht="98.25" customHeight="1" x14ac:dyDescent="0.2">
      <c r="A170" s="156"/>
      <c r="B170" s="108" t="s">
        <v>441</v>
      </c>
      <c r="C170" s="14"/>
      <c r="D170" s="108" t="s">
        <v>21</v>
      </c>
      <c r="E170" s="23" t="s">
        <v>7</v>
      </c>
      <c r="F170" s="23" t="s">
        <v>7</v>
      </c>
      <c r="G170" s="24">
        <v>42094</v>
      </c>
      <c r="H170" s="23" t="s">
        <v>535</v>
      </c>
      <c r="I170" s="23" t="s">
        <v>7</v>
      </c>
      <c r="J170" s="23" t="s">
        <v>7</v>
      </c>
      <c r="K170" s="23" t="s">
        <v>7</v>
      </c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</row>
    <row r="171" spans="1:44" s="11" customFormat="1" ht="99" customHeight="1" x14ac:dyDescent="0.2">
      <c r="A171" s="156"/>
      <c r="B171" s="108" t="s">
        <v>442</v>
      </c>
      <c r="C171" s="14"/>
      <c r="D171" s="108" t="s">
        <v>21</v>
      </c>
      <c r="E171" s="23" t="s">
        <v>7</v>
      </c>
      <c r="F171" s="23" t="s">
        <v>7</v>
      </c>
      <c r="G171" s="24">
        <v>42551</v>
      </c>
      <c r="H171" s="23" t="s">
        <v>7</v>
      </c>
      <c r="I171" s="23" t="s">
        <v>7</v>
      </c>
      <c r="J171" s="23" t="s">
        <v>7</v>
      </c>
      <c r="K171" s="23" t="s">
        <v>7</v>
      </c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</row>
    <row r="172" spans="1:44" s="11" customFormat="1" ht="100.5" customHeight="1" x14ac:dyDescent="0.2">
      <c r="A172" s="156"/>
      <c r="B172" s="108" t="s">
        <v>443</v>
      </c>
      <c r="C172" s="14" t="s">
        <v>26</v>
      </c>
      <c r="D172" s="108" t="s">
        <v>21</v>
      </c>
      <c r="E172" s="23" t="s">
        <v>7</v>
      </c>
      <c r="F172" s="23" t="s">
        <v>7</v>
      </c>
      <c r="G172" s="24">
        <v>43008</v>
      </c>
      <c r="H172" s="23" t="s">
        <v>7</v>
      </c>
      <c r="I172" s="23" t="s">
        <v>7</v>
      </c>
      <c r="J172" s="23" t="s">
        <v>7</v>
      </c>
      <c r="K172" s="23" t="s">
        <v>7</v>
      </c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</row>
    <row r="173" spans="1:44" s="8" customFormat="1" ht="114.75" customHeight="1" x14ac:dyDescent="0.2">
      <c r="A173" s="152" t="s">
        <v>117</v>
      </c>
      <c r="B173" s="80" t="s">
        <v>278</v>
      </c>
      <c r="C173" s="80"/>
      <c r="D173" s="107" t="s">
        <v>21</v>
      </c>
      <c r="E173" s="127">
        <v>42005</v>
      </c>
      <c r="F173" s="136">
        <v>42005</v>
      </c>
      <c r="G173" s="127">
        <v>43100</v>
      </c>
      <c r="H173" s="122"/>
      <c r="I173" s="47">
        <f>I174</f>
        <v>23753.81</v>
      </c>
      <c r="J173" s="47">
        <f>J174</f>
        <v>299.45999999999998</v>
      </c>
      <c r="K173" s="47">
        <f>K174</f>
        <v>0</v>
      </c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</row>
    <row r="174" spans="1:44" ht="84" customHeight="1" x14ac:dyDescent="0.2">
      <c r="A174" s="156" t="s">
        <v>118</v>
      </c>
      <c r="B174" s="126" t="s">
        <v>279</v>
      </c>
      <c r="C174" s="126"/>
      <c r="D174" s="107" t="s">
        <v>21</v>
      </c>
      <c r="E174" s="127">
        <v>42005</v>
      </c>
      <c r="F174" s="136">
        <v>42005</v>
      </c>
      <c r="G174" s="127">
        <v>43100</v>
      </c>
      <c r="H174" s="122"/>
      <c r="I174" s="55">
        <v>23753.81</v>
      </c>
      <c r="J174" s="55">
        <v>299.45999999999998</v>
      </c>
      <c r="K174" s="22">
        <v>0</v>
      </c>
    </row>
    <row r="175" spans="1:44" ht="102" customHeight="1" x14ac:dyDescent="0.2">
      <c r="A175" s="156" t="s">
        <v>119</v>
      </c>
      <c r="B175" s="123" t="s">
        <v>280</v>
      </c>
      <c r="C175" s="123"/>
      <c r="D175" s="107" t="s">
        <v>21</v>
      </c>
      <c r="E175" s="127">
        <v>42005</v>
      </c>
      <c r="F175" s="136">
        <v>42005</v>
      </c>
      <c r="G175" s="69">
        <v>43100</v>
      </c>
      <c r="H175" s="121"/>
      <c r="I175" s="21">
        <v>0</v>
      </c>
      <c r="J175" s="21">
        <v>0</v>
      </c>
      <c r="K175" s="21">
        <v>0</v>
      </c>
    </row>
    <row r="176" spans="1:44" ht="168" customHeight="1" x14ac:dyDescent="0.2">
      <c r="A176" s="156"/>
      <c r="B176" s="108" t="s">
        <v>444</v>
      </c>
      <c r="C176" s="14"/>
      <c r="D176" s="108" t="s">
        <v>21</v>
      </c>
      <c r="E176" s="23" t="s">
        <v>7</v>
      </c>
      <c r="F176" s="23" t="s">
        <v>7</v>
      </c>
      <c r="G176" s="24">
        <v>42093</v>
      </c>
      <c r="H176" s="23" t="s">
        <v>537</v>
      </c>
      <c r="I176" s="23" t="s">
        <v>7</v>
      </c>
      <c r="J176" s="23" t="s">
        <v>7</v>
      </c>
      <c r="K176" s="23" t="s">
        <v>7</v>
      </c>
    </row>
    <row r="177" spans="1:44" ht="96.75" customHeight="1" x14ac:dyDescent="0.2">
      <c r="A177" s="174"/>
      <c r="B177" s="108" t="s">
        <v>445</v>
      </c>
      <c r="C177" s="14"/>
      <c r="D177" s="108" t="s">
        <v>21</v>
      </c>
      <c r="E177" s="23" t="s">
        <v>7</v>
      </c>
      <c r="F177" s="23" t="s">
        <v>7</v>
      </c>
      <c r="G177" s="24">
        <v>42459</v>
      </c>
      <c r="H177" s="23" t="s">
        <v>7</v>
      </c>
      <c r="I177" s="23" t="s">
        <v>7</v>
      </c>
      <c r="J177" s="23" t="s">
        <v>7</v>
      </c>
      <c r="K177" s="23" t="s">
        <v>7</v>
      </c>
    </row>
    <row r="178" spans="1:44" ht="102.75" customHeight="1" x14ac:dyDescent="0.2">
      <c r="A178" s="174"/>
      <c r="B178" s="108" t="s">
        <v>446</v>
      </c>
      <c r="C178" s="14"/>
      <c r="D178" s="108" t="s">
        <v>21</v>
      </c>
      <c r="E178" s="23" t="s">
        <v>7</v>
      </c>
      <c r="F178" s="23" t="s">
        <v>7</v>
      </c>
      <c r="G178" s="24">
        <v>42824</v>
      </c>
      <c r="H178" s="23" t="s">
        <v>7</v>
      </c>
      <c r="I178" s="23" t="s">
        <v>7</v>
      </c>
      <c r="J178" s="23" t="s">
        <v>7</v>
      </c>
      <c r="K178" s="23" t="s">
        <v>7</v>
      </c>
    </row>
    <row r="179" spans="1:44" ht="101.25" customHeight="1" x14ac:dyDescent="0.2">
      <c r="A179" s="152" t="s">
        <v>120</v>
      </c>
      <c r="B179" s="60" t="s">
        <v>281</v>
      </c>
      <c r="C179" s="60"/>
      <c r="D179" s="107" t="s">
        <v>21</v>
      </c>
      <c r="E179" s="68">
        <v>42005</v>
      </c>
      <c r="F179" s="136">
        <v>42005</v>
      </c>
      <c r="G179" s="85">
        <v>43100</v>
      </c>
      <c r="H179" s="82"/>
      <c r="I179" s="20">
        <f>I180+I181</f>
        <v>264.5</v>
      </c>
      <c r="J179" s="20">
        <f t="shared" ref="J179:K179" si="12">J180+J181</f>
        <v>0</v>
      </c>
      <c r="K179" s="20">
        <f t="shared" si="12"/>
        <v>0</v>
      </c>
    </row>
    <row r="180" spans="1:44" ht="105.75" customHeight="1" x14ac:dyDescent="0.2">
      <c r="A180" s="156" t="s">
        <v>121</v>
      </c>
      <c r="B180" s="61" t="s">
        <v>282</v>
      </c>
      <c r="C180" s="61"/>
      <c r="D180" s="107" t="s">
        <v>21</v>
      </c>
      <c r="E180" s="68">
        <v>42005</v>
      </c>
      <c r="F180" s="136">
        <v>42005</v>
      </c>
      <c r="G180" s="85">
        <v>43100</v>
      </c>
      <c r="H180" s="82"/>
      <c r="I180" s="22">
        <v>0</v>
      </c>
      <c r="J180" s="22">
        <v>0</v>
      </c>
      <c r="K180" s="22">
        <v>0</v>
      </c>
    </row>
    <row r="181" spans="1:44" ht="90.75" customHeight="1" x14ac:dyDescent="0.2">
      <c r="A181" s="156" t="s">
        <v>122</v>
      </c>
      <c r="B181" s="61" t="s">
        <v>283</v>
      </c>
      <c r="C181" s="61"/>
      <c r="D181" s="63" t="s">
        <v>21</v>
      </c>
      <c r="E181" s="68">
        <v>42005</v>
      </c>
      <c r="F181" s="136">
        <v>42005</v>
      </c>
      <c r="G181" s="85">
        <v>43100</v>
      </c>
      <c r="H181" s="122"/>
      <c r="I181" s="21">
        <v>264.5</v>
      </c>
      <c r="J181" s="22">
        <v>0</v>
      </c>
      <c r="K181" s="22">
        <v>0</v>
      </c>
    </row>
    <row r="182" spans="1:44" s="11" customFormat="1" ht="102" customHeight="1" x14ac:dyDescent="0.2">
      <c r="A182" s="156"/>
      <c r="B182" s="108" t="s">
        <v>447</v>
      </c>
      <c r="C182" s="14"/>
      <c r="D182" s="108" t="s">
        <v>21</v>
      </c>
      <c r="E182" s="23" t="s">
        <v>7</v>
      </c>
      <c r="F182" s="23" t="s">
        <v>7</v>
      </c>
      <c r="G182" s="24">
        <v>42369</v>
      </c>
      <c r="H182" s="23" t="s">
        <v>7</v>
      </c>
      <c r="I182" s="23" t="s">
        <v>7</v>
      </c>
      <c r="J182" s="23" t="s">
        <v>7</v>
      </c>
      <c r="K182" s="23" t="s">
        <v>7</v>
      </c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</row>
    <row r="183" spans="1:44" s="11" customFormat="1" ht="103.5" customHeight="1" x14ac:dyDescent="0.2">
      <c r="A183" s="152" t="s">
        <v>123</v>
      </c>
      <c r="B183" s="45" t="s">
        <v>284</v>
      </c>
      <c r="C183" s="45"/>
      <c r="D183" s="107" t="s">
        <v>21</v>
      </c>
      <c r="E183" s="112">
        <v>42005</v>
      </c>
      <c r="F183" s="130">
        <v>42005</v>
      </c>
      <c r="G183" s="112">
        <v>43100</v>
      </c>
      <c r="H183" s="116"/>
      <c r="I183" s="20">
        <f>I184</f>
        <v>0</v>
      </c>
      <c r="J183" s="20">
        <v>0</v>
      </c>
      <c r="K183" s="20">
        <f>K184</f>
        <v>0</v>
      </c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</row>
    <row r="184" spans="1:44" s="11" customFormat="1" ht="73.5" customHeight="1" x14ac:dyDescent="0.2">
      <c r="A184" s="156" t="s">
        <v>124</v>
      </c>
      <c r="B184" s="113" t="s">
        <v>285</v>
      </c>
      <c r="C184" s="113"/>
      <c r="D184" s="107" t="s">
        <v>21</v>
      </c>
      <c r="E184" s="120">
        <v>42005</v>
      </c>
      <c r="F184" s="130">
        <v>42005</v>
      </c>
      <c r="G184" s="114">
        <v>42369</v>
      </c>
      <c r="H184" s="128"/>
      <c r="I184" s="22">
        <v>0</v>
      </c>
      <c r="J184" s="52">
        <v>0</v>
      </c>
      <c r="K184" s="52">
        <v>0</v>
      </c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</row>
    <row r="185" spans="1:44" s="11" customFormat="1" ht="72" customHeight="1" x14ac:dyDescent="0.2">
      <c r="A185" s="156" t="s">
        <v>125</v>
      </c>
      <c r="B185" s="126" t="s">
        <v>286</v>
      </c>
      <c r="C185" s="126"/>
      <c r="D185" s="107" t="s">
        <v>21</v>
      </c>
      <c r="E185" s="125">
        <v>42005</v>
      </c>
      <c r="F185" s="130">
        <v>42005</v>
      </c>
      <c r="G185" s="127">
        <v>43100</v>
      </c>
      <c r="H185" s="128"/>
      <c r="I185" s="22">
        <v>0</v>
      </c>
      <c r="J185" s="52">
        <v>0</v>
      </c>
      <c r="K185" s="52">
        <v>0</v>
      </c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</row>
    <row r="186" spans="1:44" ht="87.75" customHeight="1" x14ac:dyDescent="0.2">
      <c r="A186" s="156" t="s">
        <v>365</v>
      </c>
      <c r="B186" s="63" t="s">
        <v>287</v>
      </c>
      <c r="C186" s="111"/>
      <c r="D186" s="107" t="s">
        <v>21</v>
      </c>
      <c r="E186" s="114">
        <v>42370</v>
      </c>
      <c r="F186" s="136">
        <v>42370</v>
      </c>
      <c r="G186" s="69">
        <v>43100</v>
      </c>
      <c r="H186" s="128"/>
      <c r="I186" s="21">
        <v>0</v>
      </c>
      <c r="J186" s="21">
        <v>0</v>
      </c>
      <c r="K186" s="21">
        <v>0</v>
      </c>
    </row>
    <row r="187" spans="1:44" ht="87.75" customHeight="1" x14ac:dyDescent="0.2">
      <c r="A187" s="174"/>
      <c r="B187" s="108" t="s">
        <v>448</v>
      </c>
      <c r="C187" s="14"/>
      <c r="D187" s="108" t="s">
        <v>21</v>
      </c>
      <c r="E187" s="23" t="s">
        <v>7</v>
      </c>
      <c r="F187" s="23" t="s">
        <v>7</v>
      </c>
      <c r="G187" s="24">
        <v>42277</v>
      </c>
      <c r="H187" s="23" t="s">
        <v>7</v>
      </c>
      <c r="I187" s="23" t="s">
        <v>7</v>
      </c>
      <c r="J187" s="23" t="s">
        <v>7</v>
      </c>
      <c r="K187" s="23" t="s">
        <v>7</v>
      </c>
    </row>
    <row r="188" spans="1:44" s="11" customFormat="1" ht="96" customHeight="1" x14ac:dyDescent="0.2">
      <c r="A188" s="174"/>
      <c r="B188" s="108" t="s">
        <v>449</v>
      </c>
      <c r="C188" s="14"/>
      <c r="D188" s="108" t="s">
        <v>21</v>
      </c>
      <c r="E188" s="23" t="s">
        <v>7</v>
      </c>
      <c r="F188" s="23" t="s">
        <v>7</v>
      </c>
      <c r="G188" s="24">
        <v>42277</v>
      </c>
      <c r="H188" s="23" t="s">
        <v>7</v>
      </c>
      <c r="I188" s="23" t="s">
        <v>7</v>
      </c>
      <c r="J188" s="23" t="s">
        <v>7</v>
      </c>
      <c r="K188" s="23" t="s">
        <v>7</v>
      </c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</row>
    <row r="189" spans="1:44" s="8" customFormat="1" ht="108" customHeight="1" x14ac:dyDescent="0.2">
      <c r="A189" s="152" t="s">
        <v>126</v>
      </c>
      <c r="B189" s="60" t="s">
        <v>288</v>
      </c>
      <c r="C189" s="60"/>
      <c r="D189" s="63" t="s">
        <v>23</v>
      </c>
      <c r="E189" s="68">
        <v>42005</v>
      </c>
      <c r="F189" s="136">
        <v>42005</v>
      </c>
      <c r="G189" s="69">
        <v>43100</v>
      </c>
      <c r="H189" s="82"/>
      <c r="I189" s="20">
        <f>I190+I191</f>
        <v>14113.64</v>
      </c>
      <c r="J189" s="20">
        <v>0</v>
      </c>
      <c r="K189" s="20">
        <f>K190+K191</f>
        <v>0</v>
      </c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</row>
    <row r="190" spans="1:44" s="11" customFormat="1" ht="98.25" customHeight="1" x14ac:dyDescent="0.2">
      <c r="A190" s="156" t="s">
        <v>127</v>
      </c>
      <c r="B190" s="61" t="s">
        <v>289</v>
      </c>
      <c r="C190" s="61"/>
      <c r="D190" s="107" t="s">
        <v>23</v>
      </c>
      <c r="E190" s="68">
        <v>42005</v>
      </c>
      <c r="F190" s="136">
        <v>42005</v>
      </c>
      <c r="G190" s="69">
        <v>43100</v>
      </c>
      <c r="H190" s="82"/>
      <c r="I190" s="22">
        <v>8184.54</v>
      </c>
      <c r="J190" s="22">
        <v>0</v>
      </c>
      <c r="K190" s="22">
        <v>0</v>
      </c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</row>
    <row r="191" spans="1:44" s="11" customFormat="1" ht="100.5" customHeight="1" x14ac:dyDescent="0.2">
      <c r="A191" s="156" t="s">
        <v>128</v>
      </c>
      <c r="B191" s="170" t="s">
        <v>384</v>
      </c>
      <c r="C191" s="61"/>
      <c r="D191" s="107" t="s">
        <v>23</v>
      </c>
      <c r="E191" s="68">
        <v>42005</v>
      </c>
      <c r="F191" s="136">
        <v>42005</v>
      </c>
      <c r="G191" s="69">
        <v>43100</v>
      </c>
      <c r="H191" s="82"/>
      <c r="I191" s="22">
        <v>5929.1</v>
      </c>
      <c r="J191" s="22">
        <v>0</v>
      </c>
      <c r="K191" s="22">
        <v>0</v>
      </c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</row>
    <row r="192" spans="1:44" s="11" customFormat="1" ht="219" customHeight="1" x14ac:dyDescent="0.2">
      <c r="A192" s="174"/>
      <c r="B192" s="108" t="s">
        <v>450</v>
      </c>
      <c r="C192" s="14" t="s">
        <v>26</v>
      </c>
      <c r="D192" s="108" t="s">
        <v>23</v>
      </c>
      <c r="E192" s="23" t="s">
        <v>7</v>
      </c>
      <c r="F192" s="23" t="s">
        <v>7</v>
      </c>
      <c r="G192" s="24">
        <v>42093</v>
      </c>
      <c r="H192" s="23" t="s">
        <v>544</v>
      </c>
      <c r="I192" s="23" t="s">
        <v>7</v>
      </c>
      <c r="J192" s="23" t="s">
        <v>7</v>
      </c>
      <c r="K192" s="23" t="s">
        <v>7</v>
      </c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</row>
    <row r="193" spans="1:44" s="11" customFormat="1" ht="95.25" customHeight="1" x14ac:dyDescent="0.2">
      <c r="A193" s="174"/>
      <c r="B193" s="108" t="s">
        <v>451</v>
      </c>
      <c r="C193" s="14" t="s">
        <v>26</v>
      </c>
      <c r="D193" s="108" t="s">
        <v>23</v>
      </c>
      <c r="E193" s="23" t="s">
        <v>7</v>
      </c>
      <c r="F193" s="23" t="s">
        <v>7</v>
      </c>
      <c r="G193" s="24">
        <v>42459</v>
      </c>
      <c r="H193" s="23" t="s">
        <v>7</v>
      </c>
      <c r="I193" s="23" t="s">
        <v>7</v>
      </c>
      <c r="J193" s="23" t="s">
        <v>7</v>
      </c>
      <c r="K193" s="23" t="s">
        <v>7</v>
      </c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</row>
    <row r="194" spans="1:44" s="11" customFormat="1" ht="101.25" customHeight="1" x14ac:dyDescent="0.2">
      <c r="A194" s="174"/>
      <c r="B194" s="108" t="s">
        <v>452</v>
      </c>
      <c r="C194" s="14" t="s">
        <v>26</v>
      </c>
      <c r="D194" s="108" t="s">
        <v>23</v>
      </c>
      <c r="E194" s="23" t="s">
        <v>7</v>
      </c>
      <c r="F194" s="23" t="s">
        <v>7</v>
      </c>
      <c r="G194" s="24">
        <v>42824</v>
      </c>
      <c r="H194" s="23" t="s">
        <v>7</v>
      </c>
      <c r="I194" s="23" t="s">
        <v>7</v>
      </c>
      <c r="J194" s="23" t="s">
        <v>7</v>
      </c>
      <c r="K194" s="23" t="s">
        <v>7</v>
      </c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</row>
    <row r="195" spans="1:44" s="11" customFormat="1" ht="104.25" customHeight="1" x14ac:dyDescent="0.2">
      <c r="A195" s="174"/>
      <c r="B195" s="108" t="s">
        <v>453</v>
      </c>
      <c r="C195" s="14" t="s">
        <v>26</v>
      </c>
      <c r="D195" s="108" t="s">
        <v>23</v>
      </c>
      <c r="E195" s="23" t="s">
        <v>7</v>
      </c>
      <c r="F195" s="23" t="s">
        <v>7</v>
      </c>
      <c r="G195" s="24">
        <v>42185</v>
      </c>
      <c r="H195" s="23" t="s">
        <v>7</v>
      </c>
      <c r="I195" s="23" t="s">
        <v>7</v>
      </c>
      <c r="J195" s="23" t="s">
        <v>7</v>
      </c>
      <c r="K195" s="23" t="s">
        <v>7</v>
      </c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</row>
    <row r="196" spans="1:44" s="11" customFormat="1" ht="99.75" customHeight="1" x14ac:dyDescent="0.2">
      <c r="A196" s="156"/>
      <c r="B196" s="108" t="s">
        <v>454</v>
      </c>
      <c r="C196" s="14" t="s">
        <v>26</v>
      </c>
      <c r="D196" s="108" t="s">
        <v>23</v>
      </c>
      <c r="E196" s="23" t="s">
        <v>7</v>
      </c>
      <c r="F196" s="23" t="s">
        <v>7</v>
      </c>
      <c r="G196" s="24">
        <v>42551</v>
      </c>
      <c r="H196" s="23" t="s">
        <v>7</v>
      </c>
      <c r="I196" s="23" t="s">
        <v>7</v>
      </c>
      <c r="J196" s="23" t="s">
        <v>7</v>
      </c>
      <c r="K196" s="23" t="s">
        <v>7</v>
      </c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</row>
    <row r="197" spans="1:44" ht="99" customHeight="1" x14ac:dyDescent="0.2">
      <c r="A197" s="156"/>
      <c r="B197" s="108" t="s">
        <v>455</v>
      </c>
      <c r="C197" s="14" t="s">
        <v>26</v>
      </c>
      <c r="D197" s="108" t="s">
        <v>23</v>
      </c>
      <c r="E197" s="23" t="s">
        <v>7</v>
      </c>
      <c r="F197" s="23" t="s">
        <v>7</v>
      </c>
      <c r="G197" s="24">
        <v>42916</v>
      </c>
      <c r="H197" s="23" t="s">
        <v>7</v>
      </c>
      <c r="I197" s="23" t="s">
        <v>7</v>
      </c>
      <c r="J197" s="23" t="s">
        <v>7</v>
      </c>
      <c r="K197" s="23" t="s">
        <v>7</v>
      </c>
    </row>
    <row r="198" spans="1:44" ht="104.25" customHeight="1" x14ac:dyDescent="0.2">
      <c r="A198" s="152" t="s">
        <v>129</v>
      </c>
      <c r="B198" s="80" t="s">
        <v>290</v>
      </c>
      <c r="C198" s="60"/>
      <c r="D198" s="107" t="s">
        <v>21</v>
      </c>
      <c r="E198" s="68">
        <v>42005</v>
      </c>
      <c r="F198" s="136">
        <v>42005</v>
      </c>
      <c r="G198" s="69">
        <v>43100</v>
      </c>
      <c r="H198" s="82"/>
      <c r="I198" s="20">
        <f>I199</f>
        <v>1208.68</v>
      </c>
      <c r="J198" s="20">
        <f>J199</f>
        <v>591.1</v>
      </c>
      <c r="K198" s="20">
        <f>K199</f>
        <v>0</v>
      </c>
    </row>
    <row r="199" spans="1:44" ht="100.5" customHeight="1" x14ac:dyDescent="0.2">
      <c r="A199" s="156" t="s">
        <v>130</v>
      </c>
      <c r="B199" s="157" t="s">
        <v>291</v>
      </c>
      <c r="C199" s="61"/>
      <c r="D199" s="107" t="s">
        <v>21</v>
      </c>
      <c r="E199" s="68">
        <v>42005</v>
      </c>
      <c r="F199" s="136">
        <v>42005</v>
      </c>
      <c r="G199" s="69">
        <v>43100</v>
      </c>
      <c r="H199" s="82"/>
      <c r="I199" s="22">
        <v>1208.68</v>
      </c>
      <c r="J199" s="22">
        <v>591.1</v>
      </c>
      <c r="K199" s="21">
        <v>0</v>
      </c>
    </row>
    <row r="200" spans="1:44" ht="102" customHeight="1" x14ac:dyDescent="0.2">
      <c r="A200" s="156" t="s">
        <v>131</v>
      </c>
      <c r="B200" s="61" t="s">
        <v>292</v>
      </c>
      <c r="C200" s="61"/>
      <c r="D200" s="107" t="s">
        <v>21</v>
      </c>
      <c r="E200" s="68">
        <v>42005</v>
      </c>
      <c r="F200" s="136">
        <v>42005</v>
      </c>
      <c r="G200" s="69">
        <v>43100</v>
      </c>
      <c r="H200" s="89"/>
      <c r="I200" s="21">
        <v>0</v>
      </c>
      <c r="J200" s="22">
        <v>0</v>
      </c>
      <c r="K200" s="21">
        <v>0</v>
      </c>
    </row>
    <row r="201" spans="1:44" s="11" customFormat="1" ht="122.25" customHeight="1" x14ac:dyDescent="0.2">
      <c r="A201" s="156"/>
      <c r="B201" s="108" t="s">
        <v>456</v>
      </c>
      <c r="C201" s="14"/>
      <c r="D201" s="108" t="s">
        <v>21</v>
      </c>
      <c r="E201" s="23" t="s">
        <v>7</v>
      </c>
      <c r="F201" s="23" t="s">
        <v>7</v>
      </c>
      <c r="G201" s="24">
        <v>42277</v>
      </c>
      <c r="H201" s="23" t="s">
        <v>7</v>
      </c>
      <c r="I201" s="23" t="s">
        <v>7</v>
      </c>
      <c r="J201" s="23" t="s">
        <v>7</v>
      </c>
      <c r="K201" s="23" t="s">
        <v>7</v>
      </c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</row>
    <row r="202" spans="1:44" s="11" customFormat="1" ht="119.25" customHeight="1" x14ac:dyDescent="0.2">
      <c r="A202" s="156"/>
      <c r="B202" s="108" t="s">
        <v>457</v>
      </c>
      <c r="C202" s="14" t="s">
        <v>26</v>
      </c>
      <c r="D202" s="108" t="s">
        <v>21</v>
      </c>
      <c r="E202" s="23" t="s">
        <v>7</v>
      </c>
      <c r="F202" s="23" t="s">
        <v>7</v>
      </c>
      <c r="G202" s="24">
        <v>42643</v>
      </c>
      <c r="H202" s="23" t="s">
        <v>7</v>
      </c>
      <c r="I202" s="23" t="s">
        <v>7</v>
      </c>
      <c r="J202" s="23" t="s">
        <v>7</v>
      </c>
      <c r="K202" s="23" t="s">
        <v>7</v>
      </c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</row>
    <row r="203" spans="1:44" s="11" customFormat="1" ht="120.75" customHeight="1" x14ac:dyDescent="0.2">
      <c r="A203" s="156"/>
      <c r="B203" s="108" t="s">
        <v>458</v>
      </c>
      <c r="C203" s="14"/>
      <c r="D203" s="108" t="s">
        <v>21</v>
      </c>
      <c r="E203" s="23" t="s">
        <v>7</v>
      </c>
      <c r="F203" s="23" t="s">
        <v>7</v>
      </c>
      <c r="G203" s="24">
        <v>43008</v>
      </c>
      <c r="H203" s="23" t="s">
        <v>7</v>
      </c>
      <c r="I203" s="23" t="s">
        <v>7</v>
      </c>
      <c r="J203" s="23" t="s">
        <v>7</v>
      </c>
      <c r="K203" s="23" t="s">
        <v>7</v>
      </c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</row>
    <row r="204" spans="1:44" s="8" customFormat="1" ht="24.75" customHeight="1" x14ac:dyDescent="0.2">
      <c r="A204" s="183"/>
      <c r="B204" s="212" t="s">
        <v>11</v>
      </c>
      <c r="C204" s="206"/>
      <c r="D204" s="207"/>
      <c r="E204" s="206"/>
      <c r="F204" s="187"/>
      <c r="G204" s="206"/>
      <c r="H204" s="59"/>
      <c r="I204" s="27">
        <f>I198+I189+I183+I179+I173+I167+I161+I156+I151+I145+I139+I133+I129+I125+I119+I115+I111+I105+I101+I97+I92+I86+I82+I78+I74+I70+I65</f>
        <v>269676.36000000004</v>
      </c>
      <c r="J204" s="27">
        <f t="shared" ref="J204:K204" si="13">J198+J189+J183+J179+J173+J167+J161+J156+J151+J145+J139+J133+J129+J125+J119+J115+J111+J105+J101+J97+J92+J86+J82+J78+J74+J70+J65</f>
        <v>18333.240000000002</v>
      </c>
      <c r="K204" s="27">
        <f t="shared" si="13"/>
        <v>17841.16</v>
      </c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</row>
    <row r="205" spans="1:44" s="11" customFormat="1" ht="36.75" customHeight="1" x14ac:dyDescent="0.2">
      <c r="A205" s="156"/>
      <c r="B205" s="221" t="s">
        <v>12</v>
      </c>
      <c r="C205" s="222"/>
      <c r="D205" s="222"/>
      <c r="E205" s="132"/>
      <c r="F205" s="194"/>
      <c r="G205" s="132"/>
      <c r="H205" s="132"/>
      <c r="I205" s="132"/>
      <c r="J205" s="132"/>
      <c r="K205" s="132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</row>
    <row r="206" spans="1:44" s="11" customFormat="1" ht="171.75" customHeight="1" x14ac:dyDescent="0.2">
      <c r="A206" s="152" t="s">
        <v>366</v>
      </c>
      <c r="B206" s="80" t="s">
        <v>293</v>
      </c>
      <c r="C206" s="53"/>
      <c r="D206" s="54" t="s">
        <v>21</v>
      </c>
      <c r="E206" s="144">
        <v>42005</v>
      </c>
      <c r="F206" s="144">
        <v>42005</v>
      </c>
      <c r="G206" s="144">
        <v>43100</v>
      </c>
      <c r="H206" s="140"/>
      <c r="I206" s="145">
        <v>0</v>
      </c>
      <c r="J206" s="145">
        <v>0</v>
      </c>
      <c r="K206" s="145">
        <v>0</v>
      </c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</row>
    <row r="207" spans="1:44" s="99" customFormat="1" ht="78.75" x14ac:dyDescent="0.2">
      <c r="A207" s="156" t="s">
        <v>367</v>
      </c>
      <c r="B207" s="63" t="s">
        <v>294</v>
      </c>
      <c r="C207" s="54"/>
      <c r="D207" s="54" t="s">
        <v>21</v>
      </c>
      <c r="E207" s="130">
        <v>42005</v>
      </c>
      <c r="F207" s="130">
        <v>42005</v>
      </c>
      <c r="G207" s="130">
        <v>43100</v>
      </c>
      <c r="H207" s="142"/>
      <c r="I207" s="52">
        <v>0</v>
      </c>
      <c r="J207" s="52">
        <v>0</v>
      </c>
      <c r="K207" s="52">
        <v>0</v>
      </c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</row>
    <row r="208" spans="1:44" s="11" customFormat="1" ht="78.75" x14ac:dyDescent="0.2">
      <c r="A208" s="156" t="s">
        <v>368</v>
      </c>
      <c r="B208" s="63" t="s">
        <v>295</v>
      </c>
      <c r="C208" s="107"/>
      <c r="D208" s="54" t="s">
        <v>21</v>
      </c>
      <c r="E208" s="130">
        <v>42005</v>
      </c>
      <c r="F208" s="130">
        <v>42005</v>
      </c>
      <c r="G208" s="130">
        <v>43100</v>
      </c>
      <c r="H208" s="140"/>
      <c r="I208" s="32">
        <v>0</v>
      </c>
      <c r="J208" s="32">
        <v>0</v>
      </c>
      <c r="K208" s="32">
        <v>0</v>
      </c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</row>
    <row r="209" spans="1:44" s="8" customFormat="1" ht="90" customHeight="1" x14ac:dyDescent="0.2">
      <c r="A209" s="174"/>
      <c r="B209" s="108" t="s">
        <v>459</v>
      </c>
      <c r="C209" s="14"/>
      <c r="D209" s="108" t="s">
        <v>21</v>
      </c>
      <c r="E209" s="23" t="s">
        <v>7</v>
      </c>
      <c r="F209" s="23" t="s">
        <v>7</v>
      </c>
      <c r="G209" s="24">
        <v>42185</v>
      </c>
      <c r="H209" s="23" t="s">
        <v>7</v>
      </c>
      <c r="I209" s="23" t="s">
        <v>7</v>
      </c>
      <c r="J209" s="23" t="s">
        <v>7</v>
      </c>
      <c r="K209" s="23" t="s">
        <v>7</v>
      </c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</row>
    <row r="210" spans="1:44" ht="87.75" customHeight="1" x14ac:dyDescent="0.2">
      <c r="A210" s="152" t="s">
        <v>132</v>
      </c>
      <c r="B210" s="45" t="s">
        <v>296</v>
      </c>
      <c r="C210" s="138"/>
      <c r="D210" s="109" t="s">
        <v>21</v>
      </c>
      <c r="E210" s="130">
        <v>42005</v>
      </c>
      <c r="F210" s="130">
        <v>42005</v>
      </c>
      <c r="G210" s="130">
        <v>42369</v>
      </c>
      <c r="H210" s="142"/>
      <c r="I210" s="28">
        <v>0</v>
      </c>
      <c r="J210" s="28">
        <v>0</v>
      </c>
      <c r="K210" s="28">
        <v>0</v>
      </c>
    </row>
    <row r="211" spans="1:44" ht="86.25" customHeight="1" x14ac:dyDescent="0.2">
      <c r="A211" s="156" t="s">
        <v>133</v>
      </c>
      <c r="B211" s="139" t="s">
        <v>297</v>
      </c>
      <c r="C211" s="139"/>
      <c r="D211" s="109" t="s">
        <v>21</v>
      </c>
      <c r="E211" s="130">
        <v>42005</v>
      </c>
      <c r="F211" s="130">
        <v>42005</v>
      </c>
      <c r="G211" s="130">
        <v>42369</v>
      </c>
      <c r="H211" s="142"/>
      <c r="I211" s="21">
        <v>0</v>
      </c>
      <c r="J211" s="21">
        <v>0</v>
      </c>
      <c r="K211" s="21">
        <v>0</v>
      </c>
    </row>
    <row r="212" spans="1:44" ht="98.25" customHeight="1" x14ac:dyDescent="0.2">
      <c r="A212" s="156" t="s">
        <v>134</v>
      </c>
      <c r="B212" s="137" t="s">
        <v>298</v>
      </c>
      <c r="C212" s="137"/>
      <c r="D212" s="109" t="s">
        <v>21</v>
      </c>
      <c r="E212" s="130">
        <v>42005</v>
      </c>
      <c r="F212" s="130">
        <v>42005</v>
      </c>
      <c r="G212" s="130">
        <v>42369</v>
      </c>
      <c r="H212" s="142"/>
      <c r="I212" s="52">
        <v>0</v>
      </c>
      <c r="J212" s="52">
        <v>0</v>
      </c>
      <c r="K212" s="52">
        <v>0</v>
      </c>
    </row>
    <row r="213" spans="1:44" ht="84.75" customHeight="1" x14ac:dyDescent="0.2">
      <c r="A213" s="156"/>
      <c r="B213" s="108" t="s">
        <v>460</v>
      </c>
      <c r="C213" s="14"/>
      <c r="D213" s="108" t="s">
        <v>21</v>
      </c>
      <c r="E213" s="23" t="s">
        <v>7</v>
      </c>
      <c r="F213" s="23" t="s">
        <v>7</v>
      </c>
      <c r="G213" s="24">
        <v>42185</v>
      </c>
      <c r="H213" s="23" t="s">
        <v>7</v>
      </c>
      <c r="I213" s="23" t="s">
        <v>7</v>
      </c>
      <c r="J213" s="23" t="s">
        <v>7</v>
      </c>
      <c r="K213" s="23" t="s">
        <v>7</v>
      </c>
    </row>
    <row r="214" spans="1:44" ht="89.25" customHeight="1" x14ac:dyDescent="0.2">
      <c r="A214" s="152" t="s">
        <v>135</v>
      </c>
      <c r="B214" s="45" t="s">
        <v>299</v>
      </c>
      <c r="C214" s="161"/>
      <c r="D214" s="107" t="s">
        <v>21</v>
      </c>
      <c r="E214" s="144">
        <v>42005</v>
      </c>
      <c r="F214" s="144">
        <v>42005</v>
      </c>
      <c r="G214" s="144">
        <v>43100</v>
      </c>
      <c r="H214" s="162"/>
      <c r="I214" s="52">
        <v>0</v>
      </c>
      <c r="J214" s="52">
        <v>0</v>
      </c>
      <c r="K214" s="52">
        <v>0</v>
      </c>
    </row>
    <row r="215" spans="1:44" ht="86.25" customHeight="1" x14ac:dyDescent="0.2">
      <c r="A215" s="158" t="s">
        <v>136</v>
      </c>
      <c r="B215" s="161" t="s">
        <v>300</v>
      </c>
      <c r="C215" s="161"/>
      <c r="D215" s="107" t="s">
        <v>21</v>
      </c>
      <c r="E215" s="130">
        <v>42005</v>
      </c>
      <c r="F215" s="130">
        <v>42005</v>
      </c>
      <c r="G215" s="130">
        <v>43100</v>
      </c>
      <c r="H215" s="162"/>
      <c r="I215" s="52">
        <v>0</v>
      </c>
      <c r="J215" s="52">
        <v>0</v>
      </c>
      <c r="K215" s="52">
        <v>0</v>
      </c>
    </row>
    <row r="216" spans="1:44" ht="94.5" customHeight="1" x14ac:dyDescent="0.2">
      <c r="A216" s="158" t="s">
        <v>137</v>
      </c>
      <c r="B216" s="63" t="s">
        <v>301</v>
      </c>
      <c r="C216" s="63"/>
      <c r="D216" s="107" t="s">
        <v>21</v>
      </c>
      <c r="E216" s="130">
        <v>42005</v>
      </c>
      <c r="F216" s="130">
        <v>42005</v>
      </c>
      <c r="G216" s="130">
        <v>43100</v>
      </c>
      <c r="H216" s="163"/>
      <c r="I216" s="32">
        <v>0</v>
      </c>
      <c r="J216" s="32">
        <v>0</v>
      </c>
      <c r="K216" s="32">
        <v>0</v>
      </c>
    </row>
    <row r="217" spans="1:44" ht="86.25" customHeight="1" x14ac:dyDescent="0.2">
      <c r="A217" s="158"/>
      <c r="B217" s="108" t="s">
        <v>461</v>
      </c>
      <c r="C217" s="14"/>
      <c r="D217" s="108" t="s">
        <v>21</v>
      </c>
      <c r="E217" s="23" t="s">
        <v>7</v>
      </c>
      <c r="F217" s="23" t="s">
        <v>7</v>
      </c>
      <c r="G217" s="24">
        <v>42369</v>
      </c>
      <c r="H217" s="23" t="s">
        <v>7</v>
      </c>
      <c r="I217" s="23" t="s">
        <v>7</v>
      </c>
      <c r="J217" s="23" t="s">
        <v>7</v>
      </c>
      <c r="K217" s="23" t="s">
        <v>7</v>
      </c>
    </row>
    <row r="218" spans="1:44" ht="100.5" customHeight="1" x14ac:dyDescent="0.2">
      <c r="A218" s="152" t="s">
        <v>138</v>
      </c>
      <c r="B218" s="80" t="s">
        <v>302</v>
      </c>
      <c r="C218" s="141"/>
      <c r="D218" s="54" t="s">
        <v>23</v>
      </c>
      <c r="E218" s="136">
        <v>42005</v>
      </c>
      <c r="F218" s="136">
        <v>42005</v>
      </c>
      <c r="G218" s="136">
        <v>43100</v>
      </c>
      <c r="H218" s="142"/>
      <c r="I218" s="47">
        <f>I219+I220</f>
        <v>131457.20000000001</v>
      </c>
      <c r="J218" s="47">
        <f t="shared" ref="J218:K218" si="14">J219+J220</f>
        <v>34426.620000000003</v>
      </c>
      <c r="K218" s="47">
        <f t="shared" si="14"/>
        <v>100015.87</v>
      </c>
    </row>
    <row r="219" spans="1:44" ht="101.25" customHeight="1" x14ac:dyDescent="0.2">
      <c r="A219" s="156" t="s">
        <v>139</v>
      </c>
      <c r="B219" s="157" t="s">
        <v>303</v>
      </c>
      <c r="C219" s="62"/>
      <c r="D219" s="54" t="s">
        <v>23</v>
      </c>
      <c r="E219" s="68">
        <v>42005</v>
      </c>
      <c r="F219" s="136">
        <v>42005</v>
      </c>
      <c r="G219" s="68">
        <v>43100</v>
      </c>
      <c r="H219" s="82"/>
      <c r="I219" s="55">
        <v>125271.94</v>
      </c>
      <c r="J219" s="55">
        <v>33792.26</v>
      </c>
      <c r="K219" s="55">
        <v>100015.87</v>
      </c>
    </row>
    <row r="220" spans="1:44" ht="101.25" customHeight="1" x14ac:dyDescent="0.2">
      <c r="A220" s="156" t="s">
        <v>140</v>
      </c>
      <c r="B220" s="61" t="s">
        <v>304</v>
      </c>
      <c r="C220" s="61"/>
      <c r="D220" s="54" t="s">
        <v>23</v>
      </c>
      <c r="E220" s="69">
        <v>42005</v>
      </c>
      <c r="F220" s="69">
        <v>42005</v>
      </c>
      <c r="G220" s="69">
        <v>43100</v>
      </c>
      <c r="H220" s="82"/>
      <c r="I220" s="55">
        <v>6185.26</v>
      </c>
      <c r="J220" s="55">
        <v>634.36</v>
      </c>
      <c r="K220" s="55">
        <v>0</v>
      </c>
    </row>
    <row r="221" spans="1:44" ht="134.25" customHeight="1" x14ac:dyDescent="0.2">
      <c r="A221" s="174"/>
      <c r="B221" s="108" t="s">
        <v>462</v>
      </c>
      <c r="C221" s="14"/>
      <c r="D221" s="108" t="s">
        <v>23</v>
      </c>
      <c r="E221" s="23" t="s">
        <v>7</v>
      </c>
      <c r="F221" s="23" t="s">
        <v>7</v>
      </c>
      <c r="G221" s="24">
        <v>42094</v>
      </c>
      <c r="H221" s="23" t="s">
        <v>539</v>
      </c>
      <c r="I221" s="23" t="s">
        <v>7</v>
      </c>
      <c r="J221" s="23" t="s">
        <v>7</v>
      </c>
      <c r="K221" s="23" t="s">
        <v>7</v>
      </c>
    </row>
    <row r="222" spans="1:44" ht="101.25" customHeight="1" x14ac:dyDescent="0.2">
      <c r="A222" s="176"/>
      <c r="B222" s="108" t="s">
        <v>463</v>
      </c>
      <c r="C222" s="14" t="s">
        <v>26</v>
      </c>
      <c r="D222" s="88" t="s">
        <v>23</v>
      </c>
      <c r="E222" s="23" t="s">
        <v>7</v>
      </c>
      <c r="F222" s="23" t="s">
        <v>7</v>
      </c>
      <c r="G222" s="24">
        <v>42247</v>
      </c>
      <c r="H222" s="23" t="s">
        <v>7</v>
      </c>
      <c r="I222" s="23" t="s">
        <v>7</v>
      </c>
      <c r="J222" s="23" t="s">
        <v>7</v>
      </c>
      <c r="K222" s="23" t="s">
        <v>7</v>
      </c>
    </row>
    <row r="223" spans="1:44" ht="96.75" customHeight="1" x14ac:dyDescent="0.2">
      <c r="A223" s="176"/>
      <c r="B223" s="108" t="s">
        <v>464</v>
      </c>
      <c r="C223" s="14"/>
      <c r="D223" s="108" t="s">
        <v>23</v>
      </c>
      <c r="E223" s="23" t="s">
        <v>7</v>
      </c>
      <c r="F223" s="23" t="s">
        <v>7</v>
      </c>
      <c r="G223" s="24">
        <v>42460</v>
      </c>
      <c r="H223" s="23" t="s">
        <v>7</v>
      </c>
      <c r="I223" s="23" t="s">
        <v>7</v>
      </c>
      <c r="J223" s="23" t="s">
        <v>7</v>
      </c>
      <c r="K223" s="23" t="s">
        <v>7</v>
      </c>
    </row>
    <row r="224" spans="1:44" ht="100.5" customHeight="1" x14ac:dyDescent="0.2">
      <c r="A224" s="173"/>
      <c r="B224" s="108" t="s">
        <v>465</v>
      </c>
      <c r="C224" s="14" t="s">
        <v>26</v>
      </c>
      <c r="D224" s="88" t="s">
        <v>23</v>
      </c>
      <c r="E224" s="23" t="s">
        <v>7</v>
      </c>
      <c r="F224" s="23" t="s">
        <v>7</v>
      </c>
      <c r="G224" s="24">
        <v>42643</v>
      </c>
      <c r="H224" s="23" t="s">
        <v>7</v>
      </c>
      <c r="I224" s="23" t="s">
        <v>7</v>
      </c>
      <c r="J224" s="23" t="s">
        <v>7</v>
      </c>
      <c r="K224" s="23" t="s">
        <v>7</v>
      </c>
    </row>
    <row r="225" spans="1:44" ht="104.25" customHeight="1" x14ac:dyDescent="0.2">
      <c r="A225" s="173"/>
      <c r="B225" s="108" t="s">
        <v>466</v>
      </c>
      <c r="C225" s="14"/>
      <c r="D225" s="88" t="s">
        <v>23</v>
      </c>
      <c r="E225" s="23" t="s">
        <v>7</v>
      </c>
      <c r="F225" s="23" t="s">
        <v>7</v>
      </c>
      <c r="G225" s="24">
        <v>42825</v>
      </c>
      <c r="H225" s="23" t="s">
        <v>7</v>
      </c>
      <c r="I225" s="23" t="s">
        <v>7</v>
      </c>
      <c r="J225" s="23" t="s">
        <v>7</v>
      </c>
      <c r="K225" s="23" t="s">
        <v>7</v>
      </c>
    </row>
    <row r="226" spans="1:44" ht="104.25" customHeight="1" x14ac:dyDescent="0.2">
      <c r="A226" s="152" t="s">
        <v>141</v>
      </c>
      <c r="B226" s="80" t="s">
        <v>305</v>
      </c>
      <c r="C226" s="67"/>
      <c r="D226" s="54" t="s">
        <v>23</v>
      </c>
      <c r="E226" s="68">
        <v>42005</v>
      </c>
      <c r="F226" s="136">
        <v>42005</v>
      </c>
      <c r="G226" s="68">
        <v>43100</v>
      </c>
      <c r="H226" s="82"/>
      <c r="I226" s="47">
        <f>I227+I228</f>
        <v>7674.5</v>
      </c>
      <c r="J226" s="47">
        <f>J227</f>
        <v>2525</v>
      </c>
      <c r="K226" s="47">
        <f>K227</f>
        <v>0</v>
      </c>
    </row>
    <row r="227" spans="1:44" ht="106.5" customHeight="1" x14ac:dyDescent="0.2">
      <c r="A227" s="156" t="s">
        <v>142</v>
      </c>
      <c r="B227" s="157" t="s">
        <v>306</v>
      </c>
      <c r="C227" s="62"/>
      <c r="D227" s="54" t="s">
        <v>23</v>
      </c>
      <c r="E227" s="68">
        <v>42005</v>
      </c>
      <c r="F227" s="136">
        <v>42005</v>
      </c>
      <c r="G227" s="68">
        <v>43100</v>
      </c>
      <c r="H227" s="82"/>
      <c r="I227" s="55">
        <v>7674.5</v>
      </c>
      <c r="J227" s="55">
        <v>2525</v>
      </c>
      <c r="K227" s="55">
        <v>0</v>
      </c>
    </row>
    <row r="228" spans="1:44" ht="103.5" customHeight="1" x14ac:dyDescent="0.2">
      <c r="A228" s="156" t="s">
        <v>143</v>
      </c>
      <c r="B228" s="61" t="s">
        <v>307</v>
      </c>
      <c r="C228" s="61"/>
      <c r="D228" s="54" t="s">
        <v>23</v>
      </c>
      <c r="E228" s="69">
        <v>42005</v>
      </c>
      <c r="F228" s="69">
        <v>42005</v>
      </c>
      <c r="G228" s="69">
        <v>43100</v>
      </c>
      <c r="H228" s="82"/>
      <c r="I228" s="55">
        <v>0</v>
      </c>
      <c r="J228" s="55">
        <v>0</v>
      </c>
      <c r="K228" s="55">
        <v>0</v>
      </c>
    </row>
    <row r="229" spans="1:44" ht="140.25" customHeight="1" x14ac:dyDescent="0.2">
      <c r="A229" s="174"/>
      <c r="B229" s="108" t="s">
        <v>467</v>
      </c>
      <c r="C229" s="14"/>
      <c r="D229" s="108" t="s">
        <v>23</v>
      </c>
      <c r="E229" s="23" t="s">
        <v>7</v>
      </c>
      <c r="F229" s="23" t="s">
        <v>7</v>
      </c>
      <c r="G229" s="24">
        <v>42094</v>
      </c>
      <c r="H229" s="23" t="s">
        <v>542</v>
      </c>
      <c r="I229" s="23" t="s">
        <v>7</v>
      </c>
      <c r="J229" s="23" t="s">
        <v>7</v>
      </c>
      <c r="K229" s="23" t="s">
        <v>7</v>
      </c>
    </row>
    <row r="230" spans="1:44" ht="103.5" customHeight="1" x14ac:dyDescent="0.2">
      <c r="A230" s="174"/>
      <c r="B230" s="108" t="s">
        <v>468</v>
      </c>
      <c r="C230" s="14"/>
      <c r="D230" s="108" t="s">
        <v>23</v>
      </c>
      <c r="E230" s="23" t="s">
        <v>7</v>
      </c>
      <c r="F230" s="23" t="s">
        <v>7</v>
      </c>
      <c r="G230" s="24">
        <v>42460</v>
      </c>
      <c r="H230" s="23" t="s">
        <v>7</v>
      </c>
      <c r="I230" s="23" t="s">
        <v>7</v>
      </c>
      <c r="J230" s="23" t="s">
        <v>7</v>
      </c>
      <c r="K230" s="23" t="s">
        <v>7</v>
      </c>
    </row>
    <row r="231" spans="1:44" ht="103.5" customHeight="1" x14ac:dyDescent="0.2">
      <c r="A231" s="174"/>
      <c r="B231" s="108" t="s">
        <v>469</v>
      </c>
      <c r="C231" s="14"/>
      <c r="D231" s="108" t="s">
        <v>23</v>
      </c>
      <c r="E231" s="23" t="s">
        <v>7</v>
      </c>
      <c r="F231" s="23" t="s">
        <v>7</v>
      </c>
      <c r="G231" s="24">
        <v>42825</v>
      </c>
      <c r="H231" s="23" t="s">
        <v>7</v>
      </c>
      <c r="I231" s="23" t="s">
        <v>7</v>
      </c>
      <c r="J231" s="23" t="s">
        <v>7</v>
      </c>
      <c r="K231" s="23" t="s">
        <v>7</v>
      </c>
    </row>
    <row r="232" spans="1:44" s="35" customFormat="1" ht="100.5" customHeight="1" x14ac:dyDescent="0.2">
      <c r="A232" s="152" t="s">
        <v>144</v>
      </c>
      <c r="B232" s="80" t="s">
        <v>308</v>
      </c>
      <c r="C232" s="67"/>
      <c r="D232" s="54" t="s">
        <v>23</v>
      </c>
      <c r="E232" s="68">
        <v>42005</v>
      </c>
      <c r="F232" s="136">
        <v>42005</v>
      </c>
      <c r="G232" s="68">
        <v>43100</v>
      </c>
      <c r="H232" s="82"/>
      <c r="I232" s="47">
        <f>I233+I234</f>
        <v>48424.93</v>
      </c>
      <c r="J232" s="47">
        <f>J233+J234</f>
        <v>8041</v>
      </c>
      <c r="K232" s="47">
        <f>K233+K234</f>
        <v>4161.4799999999996</v>
      </c>
    </row>
    <row r="233" spans="1:44" s="3" customFormat="1" ht="99.75" customHeight="1" x14ac:dyDescent="0.2">
      <c r="A233" s="156" t="s">
        <v>188</v>
      </c>
      <c r="B233" s="157" t="s">
        <v>309</v>
      </c>
      <c r="C233" s="62"/>
      <c r="D233" s="54" t="s">
        <v>23</v>
      </c>
      <c r="E233" s="68">
        <v>42005</v>
      </c>
      <c r="F233" s="136">
        <v>42005</v>
      </c>
      <c r="G233" s="68">
        <v>43100</v>
      </c>
      <c r="H233" s="82"/>
      <c r="I233" s="55">
        <v>48424.93</v>
      </c>
      <c r="J233" s="55">
        <v>8041</v>
      </c>
      <c r="K233" s="55">
        <v>4161.4799999999996</v>
      </c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</row>
    <row r="234" spans="1:44" s="3" customFormat="1" ht="102" customHeight="1" x14ac:dyDescent="0.2">
      <c r="A234" s="156" t="s">
        <v>145</v>
      </c>
      <c r="B234" s="118" t="s">
        <v>310</v>
      </c>
      <c r="C234" s="118"/>
      <c r="D234" s="54" t="s">
        <v>23</v>
      </c>
      <c r="E234" s="120">
        <v>42005</v>
      </c>
      <c r="F234" s="130">
        <v>42005</v>
      </c>
      <c r="G234" s="130">
        <v>43100</v>
      </c>
      <c r="H234" s="116"/>
      <c r="I234" s="21">
        <v>0</v>
      </c>
      <c r="J234" s="21">
        <v>0</v>
      </c>
      <c r="K234" s="21">
        <v>0</v>
      </c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</row>
    <row r="235" spans="1:44" s="3" customFormat="1" ht="99.75" customHeight="1" x14ac:dyDescent="0.2">
      <c r="A235" s="174"/>
      <c r="B235" s="108" t="s">
        <v>470</v>
      </c>
      <c r="C235" s="14" t="s">
        <v>26</v>
      </c>
      <c r="D235" s="108" t="s">
        <v>23</v>
      </c>
      <c r="E235" s="23" t="s">
        <v>7</v>
      </c>
      <c r="F235" s="23" t="s">
        <v>7</v>
      </c>
      <c r="G235" s="24">
        <v>42094</v>
      </c>
      <c r="H235" s="23" t="s">
        <v>540</v>
      </c>
      <c r="I235" s="23" t="s">
        <v>7</v>
      </c>
      <c r="J235" s="23" t="s">
        <v>7</v>
      </c>
      <c r="K235" s="23" t="s">
        <v>7</v>
      </c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</row>
    <row r="236" spans="1:44" s="3" customFormat="1" ht="141.75" customHeight="1" x14ac:dyDescent="0.2">
      <c r="A236" s="156"/>
      <c r="B236" s="108" t="s">
        <v>471</v>
      </c>
      <c r="C236" s="14"/>
      <c r="D236" s="88" t="s">
        <v>23</v>
      </c>
      <c r="E236" s="23" t="s">
        <v>7</v>
      </c>
      <c r="F236" s="23" t="s">
        <v>7</v>
      </c>
      <c r="G236" s="24">
        <v>42185</v>
      </c>
      <c r="H236" s="23" t="s">
        <v>7</v>
      </c>
      <c r="I236" s="23" t="s">
        <v>7</v>
      </c>
      <c r="J236" s="23" t="s">
        <v>7</v>
      </c>
      <c r="K236" s="23" t="s">
        <v>7</v>
      </c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</row>
    <row r="237" spans="1:44" s="8" customFormat="1" ht="100.5" customHeight="1" x14ac:dyDescent="0.2">
      <c r="A237" s="156"/>
      <c r="B237" s="108" t="s">
        <v>472</v>
      </c>
      <c r="C237" s="14"/>
      <c r="D237" s="88" t="s">
        <v>23</v>
      </c>
      <c r="E237" s="23" t="s">
        <v>7</v>
      </c>
      <c r="F237" s="23" t="s">
        <v>7</v>
      </c>
      <c r="G237" s="24">
        <v>42460</v>
      </c>
      <c r="H237" s="23" t="s">
        <v>7</v>
      </c>
      <c r="I237" s="23" t="s">
        <v>7</v>
      </c>
      <c r="J237" s="23" t="s">
        <v>7</v>
      </c>
      <c r="K237" s="23" t="s">
        <v>7</v>
      </c>
      <c r="L237" s="35"/>
      <c r="M237" s="35"/>
      <c r="N237" s="35"/>
      <c r="O237" s="35"/>
      <c r="P237" s="35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</row>
    <row r="238" spans="1:44" s="8" customFormat="1" ht="138" customHeight="1" x14ac:dyDescent="0.2">
      <c r="A238" s="156"/>
      <c r="B238" s="108" t="s">
        <v>473</v>
      </c>
      <c r="C238" s="14"/>
      <c r="D238" s="88" t="s">
        <v>23</v>
      </c>
      <c r="E238" s="23" t="s">
        <v>7</v>
      </c>
      <c r="F238" s="23" t="s">
        <v>7</v>
      </c>
      <c r="G238" s="24">
        <v>42551</v>
      </c>
      <c r="H238" s="23" t="s">
        <v>7</v>
      </c>
      <c r="I238" s="23" t="s">
        <v>7</v>
      </c>
      <c r="J238" s="23" t="s">
        <v>7</v>
      </c>
      <c r="K238" s="23" t="s">
        <v>7</v>
      </c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</row>
    <row r="239" spans="1:44" s="8" customFormat="1" ht="105" customHeight="1" x14ac:dyDescent="0.2">
      <c r="A239" s="174"/>
      <c r="B239" s="108" t="s">
        <v>474</v>
      </c>
      <c r="C239" s="14" t="s">
        <v>26</v>
      </c>
      <c r="D239" s="108" t="s">
        <v>23</v>
      </c>
      <c r="E239" s="23" t="s">
        <v>7</v>
      </c>
      <c r="F239" s="23" t="s">
        <v>7</v>
      </c>
      <c r="G239" s="24">
        <v>42825</v>
      </c>
      <c r="H239" s="23" t="s">
        <v>7</v>
      </c>
      <c r="I239" s="23" t="s">
        <v>7</v>
      </c>
      <c r="J239" s="23" t="s">
        <v>7</v>
      </c>
      <c r="K239" s="23" t="s">
        <v>7</v>
      </c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35"/>
      <c r="AJ239" s="35"/>
      <c r="AK239" s="35"/>
      <c r="AL239" s="35"/>
      <c r="AM239" s="35"/>
      <c r="AN239" s="35"/>
      <c r="AO239" s="35"/>
      <c r="AP239" s="35"/>
      <c r="AQ239" s="35"/>
      <c r="AR239" s="35"/>
    </row>
    <row r="240" spans="1:44" s="8" customFormat="1" ht="138" customHeight="1" x14ac:dyDescent="0.2">
      <c r="A240" s="174"/>
      <c r="B240" s="108" t="s">
        <v>475</v>
      </c>
      <c r="C240" s="14"/>
      <c r="D240" s="108" t="s">
        <v>23</v>
      </c>
      <c r="E240" s="23" t="s">
        <v>7</v>
      </c>
      <c r="F240" s="23" t="s">
        <v>7</v>
      </c>
      <c r="G240" s="24">
        <v>42916</v>
      </c>
      <c r="H240" s="23" t="s">
        <v>7</v>
      </c>
      <c r="I240" s="23" t="s">
        <v>7</v>
      </c>
      <c r="J240" s="23" t="s">
        <v>7</v>
      </c>
      <c r="K240" s="23" t="s">
        <v>7</v>
      </c>
      <c r="L240" s="35"/>
      <c r="M240" s="35"/>
      <c r="N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35"/>
      <c r="AJ240" s="35"/>
      <c r="AK240" s="35"/>
      <c r="AL240" s="35"/>
      <c r="AM240" s="35"/>
      <c r="AN240" s="35"/>
      <c r="AO240" s="35"/>
      <c r="AP240" s="35"/>
      <c r="AQ240" s="35"/>
      <c r="AR240" s="35"/>
    </row>
    <row r="241" spans="1:44" ht="96" customHeight="1" x14ac:dyDescent="0.2">
      <c r="A241" s="152" t="s">
        <v>146</v>
      </c>
      <c r="B241" s="60" t="s">
        <v>311</v>
      </c>
      <c r="C241" s="64"/>
      <c r="D241" s="109" t="s">
        <v>23</v>
      </c>
      <c r="E241" s="69">
        <v>42005</v>
      </c>
      <c r="F241" s="69">
        <v>42005</v>
      </c>
      <c r="G241" s="69">
        <v>43100</v>
      </c>
      <c r="H241" s="82"/>
      <c r="I241" s="20">
        <f>SUM(I242:I245)</f>
        <v>18184</v>
      </c>
      <c r="J241" s="20">
        <v>0</v>
      </c>
      <c r="K241" s="20">
        <f>SUM(K242:K245)</f>
        <v>0</v>
      </c>
    </row>
    <row r="242" spans="1:44" s="17" customFormat="1" ht="104.25" customHeight="1" x14ac:dyDescent="0.2">
      <c r="A242" s="156" t="s">
        <v>147</v>
      </c>
      <c r="B242" s="63" t="s">
        <v>312</v>
      </c>
      <c r="C242" s="61"/>
      <c r="D242" s="109" t="s">
        <v>23</v>
      </c>
      <c r="E242" s="69">
        <v>42005</v>
      </c>
      <c r="F242" s="69">
        <v>42005</v>
      </c>
      <c r="G242" s="69">
        <v>43100</v>
      </c>
      <c r="H242" s="82"/>
      <c r="I242" s="55">
        <v>384</v>
      </c>
      <c r="J242" s="55">
        <v>0</v>
      </c>
      <c r="K242" s="55">
        <v>0</v>
      </c>
    </row>
    <row r="243" spans="1:44" s="11" customFormat="1" ht="136.5" customHeight="1" x14ac:dyDescent="0.2">
      <c r="A243" s="156" t="s">
        <v>148</v>
      </c>
      <c r="B243" s="63" t="s">
        <v>313</v>
      </c>
      <c r="C243" s="61"/>
      <c r="D243" s="109" t="s">
        <v>23</v>
      </c>
      <c r="E243" s="69">
        <v>42005</v>
      </c>
      <c r="F243" s="69">
        <v>42005</v>
      </c>
      <c r="G243" s="69">
        <v>43100</v>
      </c>
      <c r="H243" s="82"/>
      <c r="I243" s="55">
        <f>100000/1000</f>
        <v>100</v>
      </c>
      <c r="J243" s="55">
        <v>0</v>
      </c>
      <c r="K243" s="55">
        <v>0</v>
      </c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</row>
    <row r="244" spans="1:44" s="11" customFormat="1" ht="135" customHeight="1" x14ac:dyDescent="0.2">
      <c r="A244" s="156" t="s">
        <v>369</v>
      </c>
      <c r="B244" s="164" t="s">
        <v>362</v>
      </c>
      <c r="C244" s="61"/>
      <c r="D244" s="109" t="s">
        <v>23</v>
      </c>
      <c r="E244" s="69">
        <v>42005</v>
      </c>
      <c r="F244" s="69">
        <v>42005</v>
      </c>
      <c r="G244" s="69">
        <v>43100</v>
      </c>
      <c r="H244" s="82"/>
      <c r="I244" s="55">
        <f>15800000/1000</f>
        <v>15800</v>
      </c>
      <c r="J244" s="55">
        <v>0</v>
      </c>
      <c r="K244" s="55">
        <v>0</v>
      </c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</row>
    <row r="245" spans="1:44" s="8" customFormat="1" ht="101.25" customHeight="1" x14ac:dyDescent="0.2">
      <c r="A245" s="156" t="s">
        <v>370</v>
      </c>
      <c r="B245" s="63" t="s">
        <v>314</v>
      </c>
      <c r="C245" s="61"/>
      <c r="D245" s="109" t="s">
        <v>23</v>
      </c>
      <c r="E245" s="69">
        <v>42005</v>
      </c>
      <c r="F245" s="69">
        <v>42005</v>
      </c>
      <c r="G245" s="69">
        <v>43100</v>
      </c>
      <c r="H245" s="82"/>
      <c r="I245" s="55">
        <v>1900</v>
      </c>
      <c r="J245" s="55">
        <v>0</v>
      </c>
      <c r="K245" s="55">
        <v>0</v>
      </c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</row>
    <row r="246" spans="1:44" ht="104.25" customHeight="1" x14ac:dyDescent="0.2">
      <c r="A246" s="174"/>
      <c r="B246" s="108" t="s">
        <v>476</v>
      </c>
      <c r="C246" s="14"/>
      <c r="D246" s="108" t="s">
        <v>23</v>
      </c>
      <c r="E246" s="23" t="s">
        <v>7</v>
      </c>
      <c r="F246" s="23" t="s">
        <v>7</v>
      </c>
      <c r="G246" s="24">
        <v>42185</v>
      </c>
      <c r="H246" s="23" t="s">
        <v>7</v>
      </c>
      <c r="I246" s="23" t="s">
        <v>7</v>
      </c>
      <c r="J246" s="23" t="s">
        <v>7</v>
      </c>
      <c r="K246" s="23" t="s">
        <v>7</v>
      </c>
    </row>
    <row r="247" spans="1:44" ht="100.5" customHeight="1" x14ac:dyDescent="0.2">
      <c r="A247" s="173"/>
      <c r="B247" s="108" t="s">
        <v>477</v>
      </c>
      <c r="C247" s="14"/>
      <c r="D247" s="108" t="s">
        <v>23</v>
      </c>
      <c r="E247" s="23" t="s">
        <v>7</v>
      </c>
      <c r="F247" s="23" t="s">
        <v>7</v>
      </c>
      <c r="G247" s="24">
        <v>42277</v>
      </c>
      <c r="H247" s="23" t="s">
        <v>7</v>
      </c>
      <c r="I247" s="23" t="s">
        <v>7</v>
      </c>
      <c r="J247" s="23" t="s">
        <v>7</v>
      </c>
      <c r="K247" s="23" t="s">
        <v>7</v>
      </c>
    </row>
    <row r="248" spans="1:44" s="17" customFormat="1" ht="122.25" customHeight="1" x14ac:dyDescent="0.2">
      <c r="A248" s="156"/>
      <c r="B248" s="108" t="s">
        <v>478</v>
      </c>
      <c r="C248" s="14" t="s">
        <v>26</v>
      </c>
      <c r="D248" s="88" t="s">
        <v>23</v>
      </c>
      <c r="E248" s="23" t="s">
        <v>7</v>
      </c>
      <c r="F248" s="23" t="s">
        <v>7</v>
      </c>
      <c r="G248" s="24">
        <v>42369</v>
      </c>
      <c r="H248" s="23" t="s">
        <v>7</v>
      </c>
      <c r="I248" s="23" t="s">
        <v>7</v>
      </c>
      <c r="J248" s="23" t="s">
        <v>7</v>
      </c>
      <c r="K248" s="23" t="s">
        <v>7</v>
      </c>
    </row>
    <row r="249" spans="1:44" s="17" customFormat="1" ht="99" customHeight="1" x14ac:dyDescent="0.2">
      <c r="A249" s="174"/>
      <c r="B249" s="108" t="s">
        <v>479</v>
      </c>
      <c r="C249" s="14"/>
      <c r="D249" s="108" t="s">
        <v>23</v>
      </c>
      <c r="E249" s="23" t="s">
        <v>7</v>
      </c>
      <c r="F249" s="23" t="s">
        <v>7</v>
      </c>
      <c r="G249" s="24">
        <v>42551</v>
      </c>
      <c r="H249" s="23" t="s">
        <v>7</v>
      </c>
      <c r="I249" s="23" t="s">
        <v>7</v>
      </c>
      <c r="J249" s="23" t="s">
        <v>7</v>
      </c>
      <c r="K249" s="23" t="s">
        <v>7</v>
      </c>
    </row>
    <row r="250" spans="1:44" s="17" customFormat="1" ht="100.5" customHeight="1" x14ac:dyDescent="0.2">
      <c r="A250" s="174"/>
      <c r="B250" s="108" t="s">
        <v>480</v>
      </c>
      <c r="C250" s="14"/>
      <c r="D250" s="108" t="s">
        <v>23</v>
      </c>
      <c r="E250" s="23" t="s">
        <v>7</v>
      </c>
      <c r="F250" s="23" t="s">
        <v>7</v>
      </c>
      <c r="G250" s="24">
        <v>42916</v>
      </c>
      <c r="H250" s="23" t="s">
        <v>7</v>
      </c>
      <c r="I250" s="23" t="s">
        <v>7</v>
      </c>
      <c r="J250" s="23" t="s">
        <v>7</v>
      </c>
      <c r="K250" s="23" t="s">
        <v>7</v>
      </c>
    </row>
    <row r="251" spans="1:44" s="11" customFormat="1" ht="138" customHeight="1" x14ac:dyDescent="0.2">
      <c r="A251" s="152" t="s">
        <v>149</v>
      </c>
      <c r="B251" s="80" t="s">
        <v>315</v>
      </c>
      <c r="C251" s="45"/>
      <c r="D251" s="63" t="s">
        <v>21</v>
      </c>
      <c r="E251" s="58">
        <v>42005</v>
      </c>
      <c r="F251" s="130">
        <v>42005</v>
      </c>
      <c r="G251" s="58">
        <v>43100</v>
      </c>
      <c r="H251" s="82"/>
      <c r="I251" s="47">
        <f>I252</f>
        <v>4980.32</v>
      </c>
      <c r="J251" s="47">
        <f t="shared" ref="J251:K251" si="15">J252</f>
        <v>872.27</v>
      </c>
      <c r="K251" s="47">
        <f t="shared" si="15"/>
        <v>1278.5</v>
      </c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</row>
    <row r="252" spans="1:44" s="11" customFormat="1" ht="117.75" customHeight="1" x14ac:dyDescent="0.2">
      <c r="A252" s="156" t="s">
        <v>150</v>
      </c>
      <c r="B252" s="157" t="s">
        <v>316</v>
      </c>
      <c r="C252" s="45"/>
      <c r="D252" s="63" t="s">
        <v>21</v>
      </c>
      <c r="E252" s="58">
        <v>42005</v>
      </c>
      <c r="F252" s="130">
        <v>42005</v>
      </c>
      <c r="G252" s="58">
        <v>43100</v>
      </c>
      <c r="H252" s="82"/>
      <c r="I252" s="55">
        <v>4980.32</v>
      </c>
      <c r="J252" s="55">
        <v>872.27</v>
      </c>
      <c r="K252" s="55">
        <v>1278.5</v>
      </c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</row>
    <row r="253" spans="1:44" s="11" customFormat="1" ht="84.75" customHeight="1" x14ac:dyDescent="0.2">
      <c r="A253" s="156" t="s">
        <v>151</v>
      </c>
      <c r="B253" s="63" t="s">
        <v>317</v>
      </c>
      <c r="C253" s="45"/>
      <c r="D253" s="63" t="s">
        <v>21</v>
      </c>
      <c r="E253" s="72">
        <v>42005</v>
      </c>
      <c r="F253" s="130">
        <v>42005</v>
      </c>
      <c r="G253" s="72">
        <v>43100</v>
      </c>
      <c r="H253" s="71"/>
      <c r="I253" s="55">
        <v>0</v>
      </c>
      <c r="J253" s="55">
        <v>0</v>
      </c>
      <c r="K253" s="55">
        <v>0</v>
      </c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</row>
    <row r="254" spans="1:44" s="110" customFormat="1" ht="94.5" customHeight="1" x14ac:dyDescent="0.2">
      <c r="A254" s="156"/>
      <c r="B254" s="108" t="s">
        <v>481</v>
      </c>
      <c r="C254" s="14"/>
      <c r="D254" s="108" t="s">
        <v>21</v>
      </c>
      <c r="E254" s="23" t="s">
        <v>7</v>
      </c>
      <c r="F254" s="23" t="s">
        <v>7</v>
      </c>
      <c r="G254" s="24">
        <v>42185</v>
      </c>
      <c r="H254" s="23" t="s">
        <v>7</v>
      </c>
      <c r="I254" s="23" t="s">
        <v>7</v>
      </c>
      <c r="J254" s="23" t="s">
        <v>7</v>
      </c>
      <c r="K254" s="23" t="s">
        <v>7</v>
      </c>
    </row>
    <row r="255" spans="1:44" s="110" customFormat="1" ht="91.5" customHeight="1" x14ac:dyDescent="0.2">
      <c r="A255" s="174"/>
      <c r="B255" s="108" t="s">
        <v>482</v>
      </c>
      <c r="C255" s="14"/>
      <c r="D255" s="108" t="s">
        <v>21</v>
      </c>
      <c r="E255" s="23" t="s">
        <v>7</v>
      </c>
      <c r="F255" s="23" t="s">
        <v>7</v>
      </c>
      <c r="G255" s="24">
        <v>42551</v>
      </c>
      <c r="H255" s="23" t="s">
        <v>7</v>
      </c>
      <c r="I255" s="23" t="s">
        <v>7</v>
      </c>
      <c r="J255" s="23" t="s">
        <v>7</v>
      </c>
      <c r="K255" s="23" t="s">
        <v>7</v>
      </c>
    </row>
    <row r="256" spans="1:44" s="11" customFormat="1" ht="89.25" customHeight="1" x14ac:dyDescent="0.2">
      <c r="A256" s="156"/>
      <c r="B256" s="108" t="s">
        <v>483</v>
      </c>
      <c r="C256" s="14"/>
      <c r="D256" s="108" t="s">
        <v>21</v>
      </c>
      <c r="E256" s="23" t="s">
        <v>7</v>
      </c>
      <c r="F256" s="23" t="s">
        <v>7</v>
      </c>
      <c r="G256" s="24">
        <v>42916</v>
      </c>
      <c r="H256" s="23" t="s">
        <v>7</v>
      </c>
      <c r="I256" s="23" t="s">
        <v>7</v>
      </c>
      <c r="J256" s="23" t="s">
        <v>7</v>
      </c>
      <c r="K256" s="23" t="s">
        <v>7</v>
      </c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</row>
    <row r="257" spans="1:44" s="11" customFormat="1" ht="22.5" customHeight="1" x14ac:dyDescent="0.2">
      <c r="A257" s="183"/>
      <c r="B257" s="189" t="s">
        <v>13</v>
      </c>
      <c r="C257" s="180"/>
      <c r="D257" s="208"/>
      <c r="E257" s="184"/>
      <c r="F257" s="184"/>
      <c r="G257" s="184"/>
      <c r="H257" s="65"/>
      <c r="I257" s="56">
        <f>I251+I241+I232+I226+I218+I214+I210+I206</f>
        <v>210720.95</v>
      </c>
      <c r="J257" s="56">
        <f>J251+J241+J232+J226+J218+J214+J210+J206</f>
        <v>45864.89</v>
      </c>
      <c r="K257" s="56">
        <f t="shared" ref="K257" si="16">K251+K241+K232+K226+K218+K214+K210+K206</f>
        <v>105455.84999999999</v>
      </c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</row>
    <row r="258" spans="1:44" s="8" customFormat="1" ht="27" customHeight="1" x14ac:dyDescent="0.2">
      <c r="A258" s="156"/>
      <c r="B258" s="221" t="s">
        <v>14</v>
      </c>
      <c r="C258" s="222"/>
      <c r="D258" s="222"/>
      <c r="E258" s="132"/>
      <c r="F258" s="194"/>
      <c r="G258" s="132"/>
      <c r="H258" s="132"/>
      <c r="I258" s="132"/>
      <c r="J258" s="132"/>
      <c r="K258" s="132"/>
      <c r="L258" s="35"/>
      <c r="M258" s="35"/>
      <c r="N258" s="35"/>
      <c r="O258" s="35"/>
      <c r="P258" s="35"/>
      <c r="Q258" s="35"/>
      <c r="R258" s="35"/>
      <c r="S258" s="35"/>
      <c r="T258" s="35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35"/>
      <c r="AJ258" s="35"/>
      <c r="AK258" s="35"/>
      <c r="AL258" s="35"/>
      <c r="AM258" s="35"/>
      <c r="AN258" s="35"/>
      <c r="AO258" s="35"/>
      <c r="AP258" s="35"/>
      <c r="AQ258" s="35"/>
      <c r="AR258" s="35"/>
    </row>
    <row r="259" spans="1:44" ht="87" customHeight="1" x14ac:dyDescent="0.2">
      <c r="A259" s="152" t="s">
        <v>152</v>
      </c>
      <c r="B259" s="80" t="s">
        <v>318</v>
      </c>
      <c r="C259" s="67"/>
      <c r="D259" s="54" t="s">
        <v>21</v>
      </c>
      <c r="E259" s="68">
        <v>42005</v>
      </c>
      <c r="F259" s="136">
        <v>42005</v>
      </c>
      <c r="G259" s="68">
        <v>43100</v>
      </c>
      <c r="H259" s="82"/>
      <c r="I259" s="47">
        <f>I260</f>
        <v>1565.57</v>
      </c>
      <c r="J259" s="47">
        <v>0</v>
      </c>
      <c r="K259" s="47">
        <f>K260</f>
        <v>0</v>
      </c>
    </row>
    <row r="260" spans="1:44" ht="83.25" customHeight="1" x14ac:dyDescent="0.2">
      <c r="A260" s="156" t="s">
        <v>153</v>
      </c>
      <c r="B260" s="157" t="s">
        <v>319</v>
      </c>
      <c r="C260" s="62"/>
      <c r="D260" s="54" t="s">
        <v>21</v>
      </c>
      <c r="E260" s="68">
        <v>42005</v>
      </c>
      <c r="F260" s="136">
        <v>42005</v>
      </c>
      <c r="G260" s="68">
        <v>43100</v>
      </c>
      <c r="H260" s="82"/>
      <c r="I260" s="52">
        <v>1565.57</v>
      </c>
      <c r="J260" s="55">
        <v>0</v>
      </c>
      <c r="K260" s="29">
        <v>0</v>
      </c>
    </row>
    <row r="261" spans="1:44" s="11" customFormat="1" ht="119.25" customHeight="1" x14ac:dyDescent="0.2">
      <c r="A261" s="156" t="s">
        <v>154</v>
      </c>
      <c r="B261" s="63" t="s">
        <v>363</v>
      </c>
      <c r="C261" s="62"/>
      <c r="D261" s="54" t="s">
        <v>21</v>
      </c>
      <c r="E261" s="68">
        <v>42005</v>
      </c>
      <c r="F261" s="136">
        <v>42005</v>
      </c>
      <c r="G261" s="68">
        <v>43100</v>
      </c>
      <c r="H261" s="65"/>
      <c r="I261" s="52">
        <v>0</v>
      </c>
      <c r="J261" s="55">
        <v>0</v>
      </c>
      <c r="K261" s="52">
        <v>0</v>
      </c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</row>
    <row r="262" spans="1:44" s="11" customFormat="1" ht="103.5" customHeight="1" x14ac:dyDescent="0.2">
      <c r="A262" s="156"/>
      <c r="B262" s="108" t="s">
        <v>484</v>
      </c>
      <c r="C262" s="14"/>
      <c r="D262" s="88" t="s">
        <v>21</v>
      </c>
      <c r="E262" s="23" t="s">
        <v>7</v>
      </c>
      <c r="F262" s="23" t="s">
        <v>7</v>
      </c>
      <c r="G262" s="24">
        <v>42185</v>
      </c>
      <c r="H262" s="23" t="s">
        <v>7</v>
      </c>
      <c r="I262" s="23" t="s">
        <v>7</v>
      </c>
      <c r="J262" s="23" t="s">
        <v>7</v>
      </c>
      <c r="K262" s="23" t="s">
        <v>7</v>
      </c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</row>
    <row r="263" spans="1:44" s="8" customFormat="1" ht="117.75" customHeight="1" x14ac:dyDescent="0.2">
      <c r="A263" s="152" t="s">
        <v>155</v>
      </c>
      <c r="B263" s="80" t="s">
        <v>320</v>
      </c>
      <c r="C263" s="67"/>
      <c r="D263" s="54" t="s">
        <v>21</v>
      </c>
      <c r="E263" s="68">
        <v>42005</v>
      </c>
      <c r="F263" s="136">
        <v>42005</v>
      </c>
      <c r="G263" s="68">
        <v>43100</v>
      </c>
      <c r="H263" s="82"/>
      <c r="I263" s="47">
        <f>I264</f>
        <v>3389.45</v>
      </c>
      <c r="J263" s="47">
        <f>J264</f>
        <v>768.72</v>
      </c>
      <c r="K263" s="47">
        <f>K264</f>
        <v>0</v>
      </c>
      <c r="L263" s="35"/>
      <c r="M263" s="35"/>
      <c r="N263" s="35"/>
      <c r="O263" s="35"/>
      <c r="P263" s="35"/>
      <c r="Q263" s="35"/>
      <c r="R263" s="35"/>
      <c r="S263" s="35"/>
      <c r="T263" s="35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35"/>
      <c r="AJ263" s="35"/>
      <c r="AK263" s="35"/>
      <c r="AL263" s="35"/>
      <c r="AM263" s="35"/>
      <c r="AN263" s="35"/>
      <c r="AO263" s="35"/>
      <c r="AP263" s="35"/>
      <c r="AQ263" s="35"/>
      <c r="AR263" s="35"/>
    </row>
    <row r="264" spans="1:44" ht="119.25" customHeight="1" x14ac:dyDescent="0.2">
      <c r="A264" s="156" t="s">
        <v>156</v>
      </c>
      <c r="B264" s="157" t="s">
        <v>321</v>
      </c>
      <c r="C264" s="62"/>
      <c r="D264" s="54" t="s">
        <v>21</v>
      </c>
      <c r="E264" s="68">
        <v>42005</v>
      </c>
      <c r="F264" s="136">
        <v>42005</v>
      </c>
      <c r="G264" s="68">
        <v>43100</v>
      </c>
      <c r="H264" s="82"/>
      <c r="I264" s="29">
        <v>3389.45</v>
      </c>
      <c r="J264" s="29">
        <v>768.72</v>
      </c>
      <c r="K264" s="29">
        <v>0</v>
      </c>
    </row>
    <row r="265" spans="1:44" ht="97.5" customHeight="1" x14ac:dyDescent="0.2">
      <c r="A265" s="156" t="s">
        <v>157</v>
      </c>
      <c r="B265" s="62" t="s">
        <v>322</v>
      </c>
      <c r="C265" s="62"/>
      <c r="D265" s="54" t="s">
        <v>21</v>
      </c>
      <c r="E265" s="68">
        <v>42005</v>
      </c>
      <c r="F265" s="136">
        <v>42005</v>
      </c>
      <c r="G265" s="68">
        <v>43100</v>
      </c>
      <c r="H265" s="65"/>
      <c r="I265" s="52">
        <v>0</v>
      </c>
      <c r="J265" s="52">
        <v>0</v>
      </c>
      <c r="K265" s="52">
        <v>0</v>
      </c>
    </row>
    <row r="266" spans="1:44" s="11" customFormat="1" ht="96" customHeight="1" x14ac:dyDescent="0.2">
      <c r="A266" s="156"/>
      <c r="B266" s="108" t="s">
        <v>485</v>
      </c>
      <c r="C266" s="14" t="s">
        <v>26</v>
      </c>
      <c r="D266" s="88" t="s">
        <v>21</v>
      </c>
      <c r="E266" s="23" t="s">
        <v>7</v>
      </c>
      <c r="F266" s="23" t="s">
        <v>7</v>
      </c>
      <c r="G266" s="24">
        <v>42094</v>
      </c>
      <c r="H266" s="23" t="s">
        <v>536</v>
      </c>
      <c r="I266" s="6" t="s">
        <v>7</v>
      </c>
      <c r="J266" s="6" t="s">
        <v>7</v>
      </c>
      <c r="K266" s="6" t="s">
        <v>7</v>
      </c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</row>
    <row r="267" spans="1:44" ht="108" customHeight="1" x14ac:dyDescent="0.2">
      <c r="A267" s="156"/>
      <c r="B267" s="70" t="s">
        <v>486</v>
      </c>
      <c r="C267" s="14" t="s">
        <v>26</v>
      </c>
      <c r="D267" s="88" t="s">
        <v>21</v>
      </c>
      <c r="E267" s="23" t="s">
        <v>7</v>
      </c>
      <c r="F267" s="23" t="s">
        <v>7</v>
      </c>
      <c r="G267" s="24">
        <v>42460</v>
      </c>
      <c r="H267" s="23" t="s">
        <v>7</v>
      </c>
      <c r="I267" s="6" t="s">
        <v>7</v>
      </c>
      <c r="J267" s="6" t="s">
        <v>7</v>
      </c>
      <c r="K267" s="6" t="s">
        <v>7</v>
      </c>
    </row>
    <row r="268" spans="1:44" ht="111" customHeight="1" x14ac:dyDescent="0.2">
      <c r="A268" s="156"/>
      <c r="B268" s="70" t="s">
        <v>487</v>
      </c>
      <c r="C268" s="14" t="s">
        <v>26</v>
      </c>
      <c r="D268" s="88" t="s">
        <v>21</v>
      </c>
      <c r="E268" s="23" t="s">
        <v>7</v>
      </c>
      <c r="F268" s="23" t="s">
        <v>7</v>
      </c>
      <c r="G268" s="24">
        <v>42825</v>
      </c>
      <c r="H268" s="23" t="s">
        <v>7</v>
      </c>
      <c r="I268" s="6" t="s">
        <v>7</v>
      </c>
      <c r="J268" s="6" t="s">
        <v>7</v>
      </c>
      <c r="K268" s="6" t="s">
        <v>7</v>
      </c>
    </row>
    <row r="269" spans="1:44" ht="86.25" customHeight="1" x14ac:dyDescent="0.2">
      <c r="A269" s="152" t="s">
        <v>371</v>
      </c>
      <c r="B269" s="67" t="s">
        <v>323</v>
      </c>
      <c r="C269" s="67"/>
      <c r="D269" s="54" t="s">
        <v>21</v>
      </c>
      <c r="E269" s="68">
        <v>42005</v>
      </c>
      <c r="F269" s="136">
        <v>42005</v>
      </c>
      <c r="G269" s="68">
        <v>43100</v>
      </c>
      <c r="H269" s="82"/>
      <c r="I269" s="47">
        <f>I270+I271</f>
        <v>6966.62</v>
      </c>
      <c r="J269" s="47">
        <v>0</v>
      </c>
      <c r="K269" s="47">
        <f>K270</f>
        <v>0</v>
      </c>
    </row>
    <row r="270" spans="1:44" s="18" customFormat="1" ht="87.75" customHeight="1" x14ac:dyDescent="0.2">
      <c r="A270" s="156" t="s">
        <v>372</v>
      </c>
      <c r="B270" s="62" t="s">
        <v>324</v>
      </c>
      <c r="C270" s="62"/>
      <c r="D270" s="54" t="s">
        <v>21</v>
      </c>
      <c r="E270" s="68">
        <v>42005</v>
      </c>
      <c r="F270" s="136">
        <v>42005</v>
      </c>
      <c r="G270" s="68">
        <v>43100</v>
      </c>
      <c r="H270" s="82"/>
      <c r="I270" s="29">
        <v>6966.62</v>
      </c>
      <c r="J270" s="29">
        <v>0</v>
      </c>
      <c r="K270" s="29">
        <v>0</v>
      </c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39"/>
      <c r="AK270" s="39"/>
      <c r="AL270" s="39"/>
      <c r="AM270" s="39"/>
      <c r="AN270" s="39"/>
      <c r="AO270" s="39"/>
      <c r="AP270" s="39"/>
      <c r="AQ270" s="39"/>
      <c r="AR270" s="39"/>
    </row>
    <row r="271" spans="1:44" s="18" customFormat="1" ht="93.75" customHeight="1" x14ac:dyDescent="0.2">
      <c r="A271" s="156" t="s">
        <v>373</v>
      </c>
      <c r="B271" s="61" t="s">
        <v>325</v>
      </c>
      <c r="C271" s="61"/>
      <c r="D271" s="54" t="s">
        <v>21</v>
      </c>
      <c r="E271" s="69">
        <v>42005</v>
      </c>
      <c r="F271" s="69">
        <v>42005</v>
      </c>
      <c r="G271" s="69">
        <v>43100</v>
      </c>
      <c r="H271" s="82"/>
      <c r="I271" s="29">
        <v>0</v>
      </c>
      <c r="J271" s="21">
        <v>0</v>
      </c>
      <c r="K271" s="21">
        <v>0</v>
      </c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39"/>
      <c r="AK271" s="39"/>
      <c r="AL271" s="39"/>
      <c r="AM271" s="39"/>
      <c r="AN271" s="39"/>
      <c r="AO271" s="39"/>
      <c r="AP271" s="39"/>
      <c r="AQ271" s="39"/>
      <c r="AR271" s="39"/>
    </row>
    <row r="272" spans="1:44" s="18" customFormat="1" ht="87.75" customHeight="1" x14ac:dyDescent="0.2">
      <c r="A272" s="166" t="s">
        <v>374</v>
      </c>
      <c r="B272" s="63" t="s">
        <v>326</v>
      </c>
      <c r="C272" s="63"/>
      <c r="D272" s="107" t="s">
        <v>21</v>
      </c>
      <c r="E272" s="130">
        <v>42005</v>
      </c>
      <c r="F272" s="130">
        <v>42005</v>
      </c>
      <c r="G272" s="130">
        <v>42369</v>
      </c>
      <c r="H272" s="165"/>
      <c r="I272" s="31">
        <v>0</v>
      </c>
      <c r="J272" s="32">
        <v>0</v>
      </c>
      <c r="K272" s="32">
        <v>0</v>
      </c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39"/>
      <c r="AK272" s="39"/>
      <c r="AL272" s="39"/>
      <c r="AM272" s="39"/>
      <c r="AN272" s="39"/>
      <c r="AO272" s="39"/>
      <c r="AP272" s="39"/>
      <c r="AQ272" s="39"/>
      <c r="AR272" s="39"/>
    </row>
    <row r="273" spans="1:44" ht="81.75" customHeight="1" x14ac:dyDescent="0.2">
      <c r="A273" s="156"/>
      <c r="B273" s="108" t="s">
        <v>488</v>
      </c>
      <c r="C273" s="14"/>
      <c r="D273" s="88" t="s">
        <v>21</v>
      </c>
      <c r="E273" s="23" t="s">
        <v>7</v>
      </c>
      <c r="F273" s="23" t="s">
        <v>7</v>
      </c>
      <c r="G273" s="24">
        <v>42185</v>
      </c>
      <c r="H273" s="23" t="s">
        <v>7</v>
      </c>
      <c r="I273" s="23" t="s">
        <v>7</v>
      </c>
      <c r="J273" s="23" t="s">
        <v>7</v>
      </c>
      <c r="K273" s="23" t="s">
        <v>7</v>
      </c>
    </row>
    <row r="274" spans="1:44" ht="86.25" customHeight="1" x14ac:dyDescent="0.2">
      <c r="A274" s="174"/>
      <c r="B274" s="108" t="s">
        <v>489</v>
      </c>
      <c r="C274" s="14"/>
      <c r="D274" s="108" t="s">
        <v>21</v>
      </c>
      <c r="E274" s="23" t="s">
        <v>7</v>
      </c>
      <c r="F274" s="23" t="s">
        <v>7</v>
      </c>
      <c r="G274" s="24">
        <v>42551</v>
      </c>
      <c r="H274" s="23" t="s">
        <v>7</v>
      </c>
      <c r="I274" s="23" t="s">
        <v>7</v>
      </c>
      <c r="J274" s="23" t="s">
        <v>7</v>
      </c>
      <c r="K274" s="23" t="s">
        <v>7</v>
      </c>
    </row>
    <row r="275" spans="1:44" ht="87.75" customHeight="1" x14ac:dyDescent="0.2">
      <c r="A275" s="168"/>
      <c r="B275" s="108" t="s">
        <v>492</v>
      </c>
      <c r="C275" s="14"/>
      <c r="D275" s="108" t="s">
        <v>21</v>
      </c>
      <c r="E275" s="23" t="s">
        <v>7</v>
      </c>
      <c r="F275" s="23" t="s">
        <v>7</v>
      </c>
      <c r="G275" s="24">
        <v>42916</v>
      </c>
      <c r="H275" s="23" t="s">
        <v>7</v>
      </c>
      <c r="I275" s="23" t="s">
        <v>7</v>
      </c>
      <c r="J275" s="23" t="s">
        <v>7</v>
      </c>
      <c r="K275" s="23" t="s">
        <v>7</v>
      </c>
    </row>
    <row r="276" spans="1:44" s="11" customFormat="1" ht="83.25" customHeight="1" x14ac:dyDescent="0.2">
      <c r="A276" s="152" t="s">
        <v>158</v>
      </c>
      <c r="B276" s="160" t="s">
        <v>327</v>
      </c>
      <c r="C276" s="160"/>
      <c r="D276" s="109" t="s">
        <v>21</v>
      </c>
      <c r="E276" s="69">
        <v>42005</v>
      </c>
      <c r="F276" s="69">
        <v>42005</v>
      </c>
      <c r="G276" s="69">
        <v>43100</v>
      </c>
      <c r="H276" s="163"/>
      <c r="I276" s="20">
        <f>I277</f>
        <v>0</v>
      </c>
      <c r="J276" s="20">
        <v>0</v>
      </c>
      <c r="K276" s="20">
        <v>0</v>
      </c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</row>
    <row r="277" spans="1:44" s="11" customFormat="1" ht="84.75" customHeight="1" x14ac:dyDescent="0.2">
      <c r="A277" s="158" t="s">
        <v>159</v>
      </c>
      <c r="B277" s="188" t="s">
        <v>533</v>
      </c>
      <c r="C277" s="159"/>
      <c r="D277" s="109" t="s">
        <v>21</v>
      </c>
      <c r="E277" s="69">
        <v>42005</v>
      </c>
      <c r="F277" s="69">
        <v>42005</v>
      </c>
      <c r="G277" s="69">
        <v>43100</v>
      </c>
      <c r="H277" s="163"/>
      <c r="I277" s="22">
        <v>0</v>
      </c>
      <c r="J277" s="22">
        <v>0</v>
      </c>
      <c r="K277" s="22">
        <v>0</v>
      </c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</row>
    <row r="278" spans="1:44" s="11" customFormat="1" ht="88.5" customHeight="1" x14ac:dyDescent="0.2">
      <c r="A278" s="158" t="s">
        <v>160</v>
      </c>
      <c r="B278" s="188" t="s">
        <v>534</v>
      </c>
      <c r="C278" s="159"/>
      <c r="D278" s="109" t="s">
        <v>21</v>
      </c>
      <c r="E278" s="69">
        <v>42005</v>
      </c>
      <c r="F278" s="69">
        <v>42005</v>
      </c>
      <c r="G278" s="69">
        <v>43100</v>
      </c>
      <c r="H278" s="163"/>
      <c r="I278" s="21">
        <v>0</v>
      </c>
      <c r="J278" s="22">
        <v>0</v>
      </c>
      <c r="K278" s="22">
        <v>0</v>
      </c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</row>
    <row r="279" spans="1:44" s="11" customFormat="1" ht="84.75" customHeight="1" x14ac:dyDescent="0.2">
      <c r="A279" s="158"/>
      <c r="B279" s="108" t="s">
        <v>493</v>
      </c>
      <c r="C279" s="14"/>
      <c r="D279" s="108" t="s">
        <v>21</v>
      </c>
      <c r="E279" s="23" t="s">
        <v>7</v>
      </c>
      <c r="F279" s="23" t="s">
        <v>7</v>
      </c>
      <c r="G279" s="24">
        <v>42185</v>
      </c>
      <c r="H279" s="23" t="s">
        <v>7</v>
      </c>
      <c r="I279" s="23" t="s">
        <v>7</v>
      </c>
      <c r="J279" s="23" t="s">
        <v>7</v>
      </c>
      <c r="K279" s="23" t="s">
        <v>7</v>
      </c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</row>
    <row r="280" spans="1:44" ht="133.5" customHeight="1" x14ac:dyDescent="0.2">
      <c r="A280" s="152" t="s">
        <v>192</v>
      </c>
      <c r="B280" s="138" t="s">
        <v>328</v>
      </c>
      <c r="C280" s="139"/>
      <c r="D280" s="109" t="s">
        <v>21</v>
      </c>
      <c r="E280" s="69">
        <v>42005</v>
      </c>
      <c r="F280" s="69">
        <v>42005</v>
      </c>
      <c r="G280" s="69">
        <v>43100</v>
      </c>
      <c r="H280" s="142"/>
      <c r="I280" s="20">
        <f>I281</f>
        <v>0</v>
      </c>
      <c r="J280" s="20">
        <v>0</v>
      </c>
      <c r="K280" s="20">
        <f>K281</f>
        <v>0</v>
      </c>
    </row>
    <row r="281" spans="1:44" s="167" customFormat="1" ht="81.75" customHeight="1" x14ac:dyDescent="0.2">
      <c r="A281" s="156" t="s">
        <v>193</v>
      </c>
      <c r="B281" s="139" t="s">
        <v>329</v>
      </c>
      <c r="C281" s="139"/>
      <c r="D281" s="109" t="s">
        <v>21</v>
      </c>
      <c r="E281" s="69">
        <v>42005</v>
      </c>
      <c r="F281" s="69">
        <v>42005</v>
      </c>
      <c r="G281" s="69">
        <v>43100</v>
      </c>
      <c r="H281" s="142"/>
      <c r="I281" s="21">
        <v>0</v>
      </c>
      <c r="J281" s="21">
        <v>0</v>
      </c>
      <c r="K281" s="21">
        <v>0</v>
      </c>
    </row>
    <row r="282" spans="1:44" ht="100.5" customHeight="1" x14ac:dyDescent="0.2">
      <c r="A282" s="156" t="s">
        <v>194</v>
      </c>
      <c r="B282" s="139" t="s">
        <v>330</v>
      </c>
      <c r="C282" s="139"/>
      <c r="D282" s="109" t="s">
        <v>21</v>
      </c>
      <c r="E282" s="69">
        <v>42005</v>
      </c>
      <c r="F282" s="69">
        <v>42005</v>
      </c>
      <c r="G282" s="69">
        <v>43100</v>
      </c>
      <c r="H282" s="140"/>
      <c r="I282" s="29">
        <v>0</v>
      </c>
      <c r="J282" s="21">
        <v>0</v>
      </c>
      <c r="K282" s="29">
        <v>0</v>
      </c>
    </row>
    <row r="283" spans="1:44" s="11" customFormat="1" ht="84.75" customHeight="1" x14ac:dyDescent="0.2">
      <c r="A283" s="156"/>
      <c r="B283" s="108" t="s">
        <v>494</v>
      </c>
      <c r="C283" s="108"/>
      <c r="D283" s="108" t="s">
        <v>21</v>
      </c>
      <c r="E283" s="24" t="s">
        <v>7</v>
      </c>
      <c r="F283" s="24" t="s">
        <v>7</v>
      </c>
      <c r="G283" s="24">
        <v>42277</v>
      </c>
      <c r="H283" s="23" t="s">
        <v>7</v>
      </c>
      <c r="I283" s="6" t="s">
        <v>7</v>
      </c>
      <c r="J283" s="6" t="s">
        <v>7</v>
      </c>
      <c r="K283" s="6" t="s">
        <v>7</v>
      </c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</row>
    <row r="284" spans="1:44" s="11" customFormat="1" ht="117.75" customHeight="1" x14ac:dyDescent="0.2">
      <c r="A284" s="152" t="s">
        <v>161</v>
      </c>
      <c r="B284" s="80" t="s">
        <v>331</v>
      </c>
      <c r="C284" s="62"/>
      <c r="D284" s="54" t="s">
        <v>21</v>
      </c>
      <c r="E284" s="68">
        <v>42005</v>
      </c>
      <c r="F284" s="136">
        <v>42005</v>
      </c>
      <c r="G284" s="68">
        <v>43100</v>
      </c>
      <c r="H284" s="82"/>
      <c r="I284" s="47">
        <f>SUM(I285:I286)</f>
        <v>3764.92</v>
      </c>
      <c r="J284" s="47">
        <v>0</v>
      </c>
      <c r="K284" s="47">
        <f>SUM(K285:K286)</f>
        <v>0</v>
      </c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</row>
    <row r="285" spans="1:44" s="11" customFormat="1" ht="105.75" customHeight="1" x14ac:dyDescent="0.2">
      <c r="A285" s="156" t="s">
        <v>162</v>
      </c>
      <c r="B285" s="157" t="s">
        <v>332</v>
      </c>
      <c r="C285" s="62"/>
      <c r="D285" s="54" t="s">
        <v>21</v>
      </c>
      <c r="E285" s="68">
        <v>42005</v>
      </c>
      <c r="F285" s="136">
        <v>42005</v>
      </c>
      <c r="G285" s="68">
        <v>43100</v>
      </c>
      <c r="H285" s="82"/>
      <c r="I285" s="55">
        <v>3764.92</v>
      </c>
      <c r="J285" s="55">
        <v>0</v>
      </c>
      <c r="K285" s="55">
        <v>0</v>
      </c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</row>
    <row r="286" spans="1:44" s="11" customFormat="1" ht="90" customHeight="1" x14ac:dyDescent="0.2">
      <c r="A286" s="156" t="s">
        <v>163</v>
      </c>
      <c r="B286" s="63" t="s">
        <v>333</v>
      </c>
      <c r="C286" s="61"/>
      <c r="D286" s="54" t="s">
        <v>21</v>
      </c>
      <c r="E286" s="69">
        <v>42005</v>
      </c>
      <c r="F286" s="69">
        <v>42005</v>
      </c>
      <c r="G286" s="95">
        <v>43100</v>
      </c>
      <c r="H286" s="82"/>
      <c r="I286" s="55">
        <v>0</v>
      </c>
      <c r="J286" s="55">
        <v>0</v>
      </c>
      <c r="K286" s="55">
        <v>0</v>
      </c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</row>
    <row r="287" spans="1:44" s="11" customFormat="1" ht="90" customHeight="1" x14ac:dyDescent="0.2">
      <c r="A287" s="156"/>
      <c r="B287" s="108" t="s">
        <v>495</v>
      </c>
      <c r="C287" s="96"/>
      <c r="D287" s="96" t="s">
        <v>21</v>
      </c>
      <c r="E287" s="24" t="s">
        <v>7</v>
      </c>
      <c r="F287" s="24" t="s">
        <v>7</v>
      </c>
      <c r="G287" s="24">
        <v>42185</v>
      </c>
      <c r="H287" s="23" t="s">
        <v>7</v>
      </c>
      <c r="I287" s="23" t="s">
        <v>7</v>
      </c>
      <c r="J287" s="23" t="s">
        <v>7</v>
      </c>
      <c r="K287" s="23" t="s">
        <v>7</v>
      </c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/>
    </row>
    <row r="288" spans="1:44" s="11" customFormat="1" ht="84" customHeight="1" x14ac:dyDescent="0.2">
      <c r="A288" s="152" t="s">
        <v>164</v>
      </c>
      <c r="B288" s="60" t="s">
        <v>334</v>
      </c>
      <c r="C288" s="61"/>
      <c r="D288" s="109" t="s">
        <v>21</v>
      </c>
      <c r="E288" s="69">
        <v>42005</v>
      </c>
      <c r="F288" s="69">
        <v>42005</v>
      </c>
      <c r="G288" s="69">
        <v>43100</v>
      </c>
      <c r="H288" s="82"/>
      <c r="I288" s="20">
        <f>I289</f>
        <v>12528.14</v>
      </c>
      <c r="J288" s="20">
        <f>J289</f>
        <v>584.36</v>
      </c>
      <c r="K288" s="20">
        <f>K289</f>
        <v>0</v>
      </c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/>
    </row>
    <row r="289" spans="1:44" s="11" customFormat="1" ht="87.75" customHeight="1" x14ac:dyDescent="0.2">
      <c r="A289" s="156" t="s">
        <v>165</v>
      </c>
      <c r="B289" s="61" t="s">
        <v>335</v>
      </c>
      <c r="C289" s="61"/>
      <c r="D289" s="109" t="s">
        <v>21</v>
      </c>
      <c r="E289" s="69">
        <v>42005</v>
      </c>
      <c r="F289" s="69">
        <v>42005</v>
      </c>
      <c r="G289" s="69">
        <v>43100</v>
      </c>
      <c r="H289" s="82"/>
      <c r="I289" s="22">
        <v>12528.14</v>
      </c>
      <c r="J289" s="21">
        <v>584.36</v>
      </c>
      <c r="K289" s="22">
        <v>0</v>
      </c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</row>
    <row r="290" spans="1:44" s="11" customFormat="1" ht="78.75" x14ac:dyDescent="0.2">
      <c r="A290" s="156" t="s">
        <v>166</v>
      </c>
      <c r="B290" s="61" t="s">
        <v>336</v>
      </c>
      <c r="C290" s="61"/>
      <c r="D290" s="109" t="s">
        <v>21</v>
      </c>
      <c r="E290" s="69">
        <v>42005</v>
      </c>
      <c r="F290" s="69">
        <v>42005</v>
      </c>
      <c r="G290" s="69">
        <v>43100</v>
      </c>
      <c r="H290" s="46"/>
      <c r="I290" s="21">
        <v>0</v>
      </c>
      <c r="J290" s="21">
        <v>0</v>
      </c>
      <c r="K290" s="21">
        <v>0</v>
      </c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</row>
    <row r="291" spans="1:44" s="11" customFormat="1" ht="87" customHeight="1" x14ac:dyDescent="0.2">
      <c r="A291" s="156"/>
      <c r="B291" s="108" t="s">
        <v>496</v>
      </c>
      <c r="C291" s="70"/>
      <c r="D291" s="88" t="s">
        <v>21</v>
      </c>
      <c r="E291" s="24" t="s">
        <v>7</v>
      </c>
      <c r="F291" s="24" t="s">
        <v>7</v>
      </c>
      <c r="G291" s="24">
        <v>42277</v>
      </c>
      <c r="H291" s="23" t="s">
        <v>7</v>
      </c>
      <c r="I291" s="23" t="s">
        <v>7</v>
      </c>
      <c r="J291" s="23" t="s">
        <v>7</v>
      </c>
      <c r="K291" s="23" t="s">
        <v>7</v>
      </c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</row>
    <row r="292" spans="1:44" s="11" customFormat="1" ht="102" customHeight="1" x14ac:dyDescent="0.2">
      <c r="A292" s="175"/>
      <c r="B292" s="108" t="s">
        <v>497</v>
      </c>
      <c r="C292" s="108" t="s">
        <v>26</v>
      </c>
      <c r="D292" s="108" t="s">
        <v>21</v>
      </c>
      <c r="E292" s="24" t="s">
        <v>7</v>
      </c>
      <c r="F292" s="24" t="s">
        <v>7</v>
      </c>
      <c r="G292" s="24">
        <v>42643</v>
      </c>
      <c r="H292" s="23" t="s">
        <v>7</v>
      </c>
      <c r="I292" s="23" t="s">
        <v>7</v>
      </c>
      <c r="J292" s="23" t="s">
        <v>7</v>
      </c>
      <c r="K292" s="23" t="s">
        <v>7</v>
      </c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</row>
    <row r="293" spans="1:44" s="11" customFormat="1" ht="87" customHeight="1" x14ac:dyDescent="0.2">
      <c r="A293" s="175"/>
      <c r="B293" s="108" t="s">
        <v>498</v>
      </c>
      <c r="C293" s="108" t="s">
        <v>26</v>
      </c>
      <c r="D293" s="108" t="s">
        <v>21</v>
      </c>
      <c r="E293" s="24" t="s">
        <v>7</v>
      </c>
      <c r="F293" s="24" t="s">
        <v>7</v>
      </c>
      <c r="G293" s="24">
        <v>43008</v>
      </c>
      <c r="H293" s="23" t="s">
        <v>7</v>
      </c>
      <c r="I293" s="23" t="s">
        <v>7</v>
      </c>
      <c r="J293" s="23" t="s">
        <v>7</v>
      </c>
      <c r="K293" s="23" t="s">
        <v>7</v>
      </c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</row>
    <row r="294" spans="1:44" s="11" customFormat="1" ht="27.75" customHeight="1" x14ac:dyDescent="0.2">
      <c r="A294" s="183"/>
      <c r="B294" s="211" t="s">
        <v>15</v>
      </c>
      <c r="C294" s="186"/>
      <c r="D294" s="188"/>
      <c r="E294" s="187"/>
      <c r="F294" s="187"/>
      <c r="G294" s="187"/>
      <c r="H294" s="59"/>
      <c r="I294" s="27">
        <f>I288+I284+I280+I276+I269+I263+I259</f>
        <v>28214.7</v>
      </c>
      <c r="J294" s="27">
        <f t="shared" ref="J294:K294" si="17">J288+J284+J280+J276+J269+J263+J259</f>
        <v>1353.08</v>
      </c>
      <c r="K294" s="27">
        <f t="shared" si="17"/>
        <v>0</v>
      </c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</row>
    <row r="295" spans="1:44" s="11" customFormat="1" ht="25.5" customHeight="1" x14ac:dyDescent="0.2">
      <c r="A295" s="156"/>
      <c r="B295" s="221" t="s">
        <v>16</v>
      </c>
      <c r="C295" s="222"/>
      <c r="D295" s="222"/>
      <c r="E295" s="132"/>
      <c r="F295" s="194"/>
      <c r="G295" s="132"/>
      <c r="H295" s="132"/>
      <c r="I295" s="132"/>
      <c r="J295" s="132"/>
      <c r="K295" s="132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</row>
    <row r="296" spans="1:44" s="17" customFormat="1" ht="98.25" customHeight="1" x14ac:dyDescent="0.2">
      <c r="A296" s="152" t="s">
        <v>167</v>
      </c>
      <c r="B296" s="80" t="s">
        <v>337</v>
      </c>
      <c r="C296" s="62"/>
      <c r="D296" s="54" t="s">
        <v>23</v>
      </c>
      <c r="E296" s="68">
        <v>42005</v>
      </c>
      <c r="F296" s="136">
        <v>42005</v>
      </c>
      <c r="G296" s="68">
        <v>43100</v>
      </c>
      <c r="H296" s="82"/>
      <c r="I296" s="47">
        <f>I297</f>
        <v>11340.55</v>
      </c>
      <c r="J296" s="47">
        <f>J297</f>
        <v>1963.15</v>
      </c>
      <c r="K296" s="47">
        <f>K297</f>
        <v>0</v>
      </c>
    </row>
    <row r="297" spans="1:44" ht="104.25" customHeight="1" x14ac:dyDescent="0.2">
      <c r="A297" s="156" t="s">
        <v>168</v>
      </c>
      <c r="B297" s="157" t="s">
        <v>338</v>
      </c>
      <c r="C297" s="62"/>
      <c r="D297" s="54" t="s">
        <v>23</v>
      </c>
      <c r="E297" s="68">
        <v>42005</v>
      </c>
      <c r="F297" s="136">
        <v>42005</v>
      </c>
      <c r="G297" s="68">
        <v>43100</v>
      </c>
      <c r="H297" s="82"/>
      <c r="I297" s="55">
        <v>11340.55</v>
      </c>
      <c r="J297" s="55">
        <v>1963.15</v>
      </c>
      <c r="K297" s="22">
        <v>0</v>
      </c>
    </row>
    <row r="298" spans="1:44" ht="102.75" customHeight="1" x14ac:dyDescent="0.2">
      <c r="A298" s="156" t="s">
        <v>169</v>
      </c>
      <c r="B298" s="63" t="s">
        <v>339</v>
      </c>
      <c r="C298" s="63"/>
      <c r="D298" s="54" t="s">
        <v>23</v>
      </c>
      <c r="E298" s="94">
        <v>42005</v>
      </c>
      <c r="F298" s="136">
        <v>42005</v>
      </c>
      <c r="G298" s="94">
        <v>43100</v>
      </c>
      <c r="H298" s="92"/>
      <c r="I298" s="52">
        <v>0</v>
      </c>
      <c r="J298" s="52">
        <v>0</v>
      </c>
      <c r="K298" s="52">
        <v>0</v>
      </c>
    </row>
    <row r="299" spans="1:44" ht="105.75" customHeight="1" x14ac:dyDescent="0.2">
      <c r="A299" s="156"/>
      <c r="B299" s="108" t="s">
        <v>499</v>
      </c>
      <c r="C299" s="14"/>
      <c r="D299" s="88" t="s">
        <v>23</v>
      </c>
      <c r="E299" s="23" t="s">
        <v>7</v>
      </c>
      <c r="F299" s="23" t="s">
        <v>7</v>
      </c>
      <c r="G299" s="24">
        <v>42369</v>
      </c>
      <c r="H299" s="23" t="s">
        <v>7</v>
      </c>
      <c r="I299" s="23" t="s">
        <v>7</v>
      </c>
      <c r="J299" s="23" t="s">
        <v>7</v>
      </c>
      <c r="K299" s="23" t="s">
        <v>7</v>
      </c>
    </row>
    <row r="300" spans="1:44" ht="99.75" customHeight="1" x14ac:dyDescent="0.2">
      <c r="A300" s="156"/>
      <c r="B300" s="108" t="s">
        <v>500</v>
      </c>
      <c r="C300" s="14" t="s">
        <v>26</v>
      </c>
      <c r="D300" s="88" t="s">
        <v>23</v>
      </c>
      <c r="E300" s="23" t="s">
        <v>7</v>
      </c>
      <c r="F300" s="23" t="s">
        <v>7</v>
      </c>
      <c r="G300" s="24">
        <v>42735</v>
      </c>
      <c r="H300" s="23" t="s">
        <v>7</v>
      </c>
      <c r="I300" s="23" t="s">
        <v>7</v>
      </c>
      <c r="J300" s="23" t="s">
        <v>7</v>
      </c>
      <c r="K300" s="23" t="s">
        <v>7</v>
      </c>
    </row>
    <row r="301" spans="1:44" s="8" customFormat="1" ht="99" customHeight="1" x14ac:dyDescent="0.2">
      <c r="A301" s="156"/>
      <c r="B301" s="108" t="s">
        <v>501</v>
      </c>
      <c r="C301" s="14"/>
      <c r="D301" s="88" t="s">
        <v>23</v>
      </c>
      <c r="E301" s="23" t="s">
        <v>7</v>
      </c>
      <c r="F301" s="23" t="s">
        <v>7</v>
      </c>
      <c r="G301" s="24">
        <v>43100</v>
      </c>
      <c r="H301" s="23" t="s">
        <v>7</v>
      </c>
      <c r="I301" s="23" t="s">
        <v>7</v>
      </c>
      <c r="J301" s="23" t="s">
        <v>7</v>
      </c>
      <c r="K301" s="23" t="s">
        <v>7</v>
      </c>
      <c r="L301" s="35"/>
      <c r="M301" s="35"/>
      <c r="N301" s="3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F301" s="35"/>
      <c r="AG301" s="35"/>
      <c r="AH301" s="35"/>
      <c r="AI301" s="35"/>
      <c r="AJ301" s="35"/>
      <c r="AK301" s="35"/>
      <c r="AL301" s="35"/>
      <c r="AM301" s="35"/>
      <c r="AN301" s="35"/>
      <c r="AO301" s="35"/>
      <c r="AP301" s="35"/>
      <c r="AQ301" s="35"/>
      <c r="AR301" s="35"/>
    </row>
    <row r="302" spans="1:44" s="8" customFormat="1" ht="106.5" customHeight="1" x14ac:dyDescent="0.2">
      <c r="A302" s="152" t="s">
        <v>170</v>
      </c>
      <c r="B302" s="80" t="s">
        <v>340</v>
      </c>
      <c r="C302" s="79"/>
      <c r="D302" s="54" t="s">
        <v>23</v>
      </c>
      <c r="E302" s="81">
        <v>42005</v>
      </c>
      <c r="F302" s="136">
        <v>42005</v>
      </c>
      <c r="G302" s="81">
        <v>43100</v>
      </c>
      <c r="H302" s="82"/>
      <c r="I302" s="20">
        <f>I303</f>
        <v>1840.8</v>
      </c>
      <c r="J302" s="20">
        <f t="shared" ref="J302:K302" si="18">J303</f>
        <v>143.62</v>
      </c>
      <c r="K302" s="20">
        <f t="shared" si="18"/>
        <v>0</v>
      </c>
      <c r="L302" s="35"/>
      <c r="M302" s="35"/>
      <c r="N302" s="3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F302" s="35"/>
      <c r="AG302" s="35"/>
      <c r="AH302" s="35"/>
      <c r="AI302" s="35"/>
      <c r="AJ302" s="35"/>
      <c r="AK302" s="35"/>
      <c r="AL302" s="35"/>
      <c r="AM302" s="35"/>
      <c r="AN302" s="35"/>
      <c r="AO302" s="35"/>
      <c r="AP302" s="35"/>
      <c r="AQ302" s="35"/>
      <c r="AR302" s="35"/>
    </row>
    <row r="303" spans="1:44" ht="104.25" customHeight="1" x14ac:dyDescent="0.2">
      <c r="A303" s="156" t="s">
        <v>171</v>
      </c>
      <c r="B303" s="79" t="s">
        <v>341</v>
      </c>
      <c r="C303" s="79"/>
      <c r="D303" s="54" t="s">
        <v>23</v>
      </c>
      <c r="E303" s="81">
        <v>42005</v>
      </c>
      <c r="F303" s="136">
        <v>42005</v>
      </c>
      <c r="G303" s="81">
        <v>43100</v>
      </c>
      <c r="H303" s="82"/>
      <c r="I303" s="22">
        <v>1840.8</v>
      </c>
      <c r="J303" s="22">
        <v>143.62</v>
      </c>
      <c r="K303" s="22">
        <v>0</v>
      </c>
    </row>
    <row r="304" spans="1:44" s="8" customFormat="1" ht="100.5" customHeight="1" x14ac:dyDescent="0.2">
      <c r="A304" s="156" t="s">
        <v>172</v>
      </c>
      <c r="B304" s="79" t="s">
        <v>342</v>
      </c>
      <c r="C304" s="79"/>
      <c r="D304" s="54" t="s">
        <v>23</v>
      </c>
      <c r="E304" s="81">
        <v>42005</v>
      </c>
      <c r="F304" s="136">
        <v>42005</v>
      </c>
      <c r="G304" s="81">
        <v>42369</v>
      </c>
      <c r="H304" s="82"/>
      <c r="I304" s="22">
        <v>0</v>
      </c>
      <c r="J304" s="22">
        <v>0</v>
      </c>
      <c r="K304" s="22">
        <v>0</v>
      </c>
      <c r="L304" s="35"/>
      <c r="M304" s="35"/>
      <c r="N304" s="3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F304" s="35"/>
      <c r="AG304" s="35"/>
      <c r="AH304" s="35"/>
      <c r="AI304" s="35"/>
      <c r="AJ304" s="35"/>
      <c r="AK304" s="35"/>
      <c r="AL304" s="35"/>
      <c r="AM304" s="35"/>
      <c r="AN304" s="35"/>
      <c r="AO304" s="35"/>
      <c r="AP304" s="35"/>
      <c r="AQ304" s="35"/>
      <c r="AR304" s="35"/>
    </row>
    <row r="305" spans="1:44" ht="325.5" customHeight="1" x14ac:dyDescent="0.2">
      <c r="A305" s="156"/>
      <c r="B305" s="108" t="s">
        <v>502</v>
      </c>
      <c r="C305" s="14" t="s">
        <v>26</v>
      </c>
      <c r="D305" s="88" t="s">
        <v>23</v>
      </c>
      <c r="E305" s="23" t="s">
        <v>7</v>
      </c>
      <c r="F305" s="23" t="s">
        <v>7</v>
      </c>
      <c r="G305" s="24">
        <v>42094</v>
      </c>
      <c r="H305" s="23" t="s">
        <v>543</v>
      </c>
      <c r="I305" s="23" t="s">
        <v>7</v>
      </c>
      <c r="J305" s="23" t="s">
        <v>7</v>
      </c>
      <c r="K305" s="23" t="s">
        <v>7</v>
      </c>
    </row>
    <row r="306" spans="1:44" ht="106.5" customHeight="1" x14ac:dyDescent="0.2">
      <c r="A306" s="177"/>
      <c r="B306" s="108" t="s">
        <v>503</v>
      </c>
      <c r="C306" s="14"/>
      <c r="D306" s="108" t="s">
        <v>23</v>
      </c>
      <c r="E306" s="23" t="s">
        <v>7</v>
      </c>
      <c r="F306" s="23" t="s">
        <v>7</v>
      </c>
      <c r="G306" s="24">
        <v>42460</v>
      </c>
      <c r="H306" s="23" t="s">
        <v>7</v>
      </c>
      <c r="I306" s="23" t="s">
        <v>7</v>
      </c>
      <c r="J306" s="23" t="s">
        <v>7</v>
      </c>
      <c r="K306" s="23" t="s">
        <v>7</v>
      </c>
    </row>
    <row r="307" spans="1:44" ht="106.5" customHeight="1" x14ac:dyDescent="0.2">
      <c r="A307" s="177"/>
      <c r="B307" s="108" t="s">
        <v>504</v>
      </c>
      <c r="C307" s="14"/>
      <c r="D307" s="108" t="s">
        <v>23</v>
      </c>
      <c r="E307" s="23" t="s">
        <v>7</v>
      </c>
      <c r="F307" s="23" t="s">
        <v>7</v>
      </c>
      <c r="G307" s="24">
        <v>42825</v>
      </c>
      <c r="H307" s="23" t="s">
        <v>7</v>
      </c>
      <c r="I307" s="23" t="s">
        <v>7</v>
      </c>
      <c r="J307" s="23" t="s">
        <v>7</v>
      </c>
      <c r="K307" s="23" t="s">
        <v>7</v>
      </c>
    </row>
    <row r="308" spans="1:44" ht="25.5" customHeight="1" x14ac:dyDescent="0.2">
      <c r="A308" s="183"/>
      <c r="B308" s="80" t="s">
        <v>17</v>
      </c>
      <c r="C308" s="190"/>
      <c r="D308" s="191"/>
      <c r="E308" s="192"/>
      <c r="F308" s="192"/>
      <c r="G308" s="192"/>
      <c r="H308" s="65"/>
      <c r="I308" s="56">
        <f>I302+I296</f>
        <v>13181.349999999999</v>
      </c>
      <c r="J308" s="56">
        <f t="shared" ref="J308:K308" si="19">J302+J296</f>
        <v>2106.77</v>
      </c>
      <c r="K308" s="56">
        <f t="shared" si="19"/>
        <v>0</v>
      </c>
    </row>
    <row r="309" spans="1:44" s="11" customFormat="1" ht="27.75" customHeight="1" x14ac:dyDescent="0.2">
      <c r="A309" s="156"/>
      <c r="B309" s="221" t="s">
        <v>27</v>
      </c>
      <c r="C309" s="222"/>
      <c r="D309" s="222"/>
      <c r="E309" s="132"/>
      <c r="F309" s="194"/>
      <c r="G309" s="132"/>
      <c r="H309" s="132"/>
      <c r="I309" s="132"/>
      <c r="J309" s="132"/>
      <c r="K309" s="132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</row>
    <row r="310" spans="1:44" s="11" customFormat="1" ht="142.5" customHeight="1" x14ac:dyDescent="0.2">
      <c r="A310" s="152" t="s">
        <v>173</v>
      </c>
      <c r="B310" s="80" t="s">
        <v>343</v>
      </c>
      <c r="C310" s="60"/>
      <c r="D310" s="109" t="s">
        <v>21</v>
      </c>
      <c r="E310" s="69">
        <v>42005</v>
      </c>
      <c r="F310" s="69">
        <v>42005</v>
      </c>
      <c r="G310" s="69">
        <v>43100</v>
      </c>
      <c r="H310" s="82"/>
      <c r="I310" s="20">
        <f>I311</f>
        <v>24369.200000000001</v>
      </c>
      <c r="J310" s="20">
        <f t="shared" ref="J310:K310" si="20">J311</f>
        <v>4747.42</v>
      </c>
      <c r="K310" s="20">
        <f t="shared" si="20"/>
        <v>0</v>
      </c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</row>
    <row r="311" spans="1:44" s="11" customFormat="1" ht="116.25" customHeight="1" x14ac:dyDescent="0.2">
      <c r="A311" s="156" t="s">
        <v>174</v>
      </c>
      <c r="B311" s="157" t="s">
        <v>344</v>
      </c>
      <c r="C311" s="93"/>
      <c r="D311" s="109" t="s">
        <v>21</v>
      </c>
      <c r="E311" s="68">
        <v>42005</v>
      </c>
      <c r="F311" s="136">
        <v>42005</v>
      </c>
      <c r="G311" s="68">
        <v>43100</v>
      </c>
      <c r="H311" s="82"/>
      <c r="I311" s="55">
        <v>24369.200000000001</v>
      </c>
      <c r="J311" s="55">
        <v>4747.42</v>
      </c>
      <c r="K311" s="55">
        <v>0</v>
      </c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</row>
    <row r="312" spans="1:44" s="11" customFormat="1" ht="88.5" customHeight="1" x14ac:dyDescent="0.2">
      <c r="A312" s="156" t="s">
        <v>175</v>
      </c>
      <c r="B312" s="63" t="s">
        <v>345</v>
      </c>
      <c r="C312" s="63"/>
      <c r="D312" s="109" t="s">
        <v>21</v>
      </c>
      <c r="E312" s="104">
        <v>42005</v>
      </c>
      <c r="F312" s="130">
        <v>42005</v>
      </c>
      <c r="G312" s="104">
        <v>43100</v>
      </c>
      <c r="H312" s="89"/>
      <c r="I312" s="32">
        <v>0</v>
      </c>
      <c r="J312" s="32">
        <v>0</v>
      </c>
      <c r="K312" s="32">
        <v>0</v>
      </c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</row>
    <row r="313" spans="1:44" s="11" customFormat="1" ht="86.25" customHeight="1" x14ac:dyDescent="0.2">
      <c r="A313" s="152" t="s">
        <v>176</v>
      </c>
      <c r="B313" s="80" t="s">
        <v>346</v>
      </c>
      <c r="C313" s="61"/>
      <c r="D313" s="109" t="s">
        <v>21</v>
      </c>
      <c r="E313" s="69">
        <v>42005</v>
      </c>
      <c r="F313" s="69">
        <v>42005</v>
      </c>
      <c r="G313" s="69">
        <v>43100</v>
      </c>
      <c r="H313" s="82"/>
      <c r="I313" s="20">
        <f>I314+I315</f>
        <v>125399.95</v>
      </c>
      <c r="J313" s="20">
        <f t="shared" ref="J313:K313" si="21">J314+J315</f>
        <v>43402.11</v>
      </c>
      <c r="K313" s="20">
        <f t="shared" si="21"/>
        <v>14134.68</v>
      </c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</row>
    <row r="314" spans="1:44" ht="101.25" customHeight="1" x14ac:dyDescent="0.2">
      <c r="A314" s="156" t="s">
        <v>177</v>
      </c>
      <c r="B314" s="157" t="s">
        <v>347</v>
      </c>
      <c r="C314" s="63"/>
      <c r="D314" s="109" t="s">
        <v>21</v>
      </c>
      <c r="E314" s="68">
        <v>42005</v>
      </c>
      <c r="F314" s="136">
        <v>42005</v>
      </c>
      <c r="G314" s="68">
        <v>43100</v>
      </c>
      <c r="H314" s="82"/>
      <c r="I314" s="22">
        <v>125399.95</v>
      </c>
      <c r="J314" s="22">
        <v>43402.11</v>
      </c>
      <c r="K314" s="22">
        <v>14134.68</v>
      </c>
    </row>
    <row r="315" spans="1:44" s="11" customFormat="1" ht="78.75" x14ac:dyDescent="0.2">
      <c r="A315" s="156" t="s">
        <v>178</v>
      </c>
      <c r="B315" s="63" t="s">
        <v>348</v>
      </c>
      <c r="C315" s="63"/>
      <c r="D315" s="109" t="s">
        <v>21</v>
      </c>
      <c r="E315" s="120">
        <v>42005</v>
      </c>
      <c r="F315" s="130">
        <v>42005</v>
      </c>
      <c r="G315" s="130">
        <v>43100</v>
      </c>
      <c r="H315" s="117"/>
      <c r="I315" s="32">
        <v>0</v>
      </c>
      <c r="J315" s="32">
        <v>0</v>
      </c>
      <c r="K315" s="32">
        <v>0</v>
      </c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</row>
    <row r="316" spans="1:44" s="11" customFormat="1" ht="141" customHeight="1" x14ac:dyDescent="0.2">
      <c r="A316" s="156"/>
      <c r="B316" s="108" t="s">
        <v>505</v>
      </c>
      <c r="C316" s="14" t="s">
        <v>26</v>
      </c>
      <c r="D316" s="88" t="s">
        <v>21</v>
      </c>
      <c r="E316" s="23" t="s">
        <v>7</v>
      </c>
      <c r="F316" s="23" t="s">
        <v>7</v>
      </c>
      <c r="G316" s="24">
        <v>42369</v>
      </c>
      <c r="H316" s="23" t="s">
        <v>7</v>
      </c>
      <c r="I316" s="23" t="s">
        <v>7</v>
      </c>
      <c r="J316" s="23" t="s">
        <v>7</v>
      </c>
      <c r="K316" s="23" t="s">
        <v>7</v>
      </c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</row>
    <row r="317" spans="1:44" s="11" customFormat="1" ht="147.75" customHeight="1" x14ac:dyDescent="0.2">
      <c r="A317" s="156"/>
      <c r="B317" s="108" t="s">
        <v>506</v>
      </c>
      <c r="C317" s="14" t="s">
        <v>26</v>
      </c>
      <c r="D317" s="108" t="s">
        <v>21</v>
      </c>
      <c r="E317" s="23" t="s">
        <v>7</v>
      </c>
      <c r="F317" s="23" t="s">
        <v>7</v>
      </c>
      <c r="G317" s="24">
        <v>42735</v>
      </c>
      <c r="H317" s="23" t="s">
        <v>7</v>
      </c>
      <c r="I317" s="23" t="s">
        <v>7</v>
      </c>
      <c r="J317" s="23" t="s">
        <v>7</v>
      </c>
      <c r="K317" s="23" t="s">
        <v>7</v>
      </c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</row>
    <row r="318" spans="1:44" s="11" customFormat="1" ht="142.5" customHeight="1" x14ac:dyDescent="0.2">
      <c r="A318" s="156"/>
      <c r="B318" s="108" t="s">
        <v>507</v>
      </c>
      <c r="C318" s="14" t="s">
        <v>26</v>
      </c>
      <c r="D318" s="108" t="s">
        <v>21</v>
      </c>
      <c r="E318" s="23" t="s">
        <v>7</v>
      </c>
      <c r="F318" s="23" t="s">
        <v>7</v>
      </c>
      <c r="G318" s="24">
        <v>43100</v>
      </c>
      <c r="H318" s="23" t="s">
        <v>7</v>
      </c>
      <c r="I318" s="23" t="s">
        <v>7</v>
      </c>
      <c r="J318" s="23" t="s">
        <v>7</v>
      </c>
      <c r="K318" s="23" t="s">
        <v>7</v>
      </c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</row>
    <row r="319" spans="1:44" ht="101.25" customHeight="1" x14ac:dyDescent="0.2">
      <c r="A319" s="152" t="s">
        <v>179</v>
      </c>
      <c r="B319" s="80" t="s">
        <v>349</v>
      </c>
      <c r="C319" s="61"/>
      <c r="D319" s="109" t="s">
        <v>23</v>
      </c>
      <c r="E319" s="69">
        <v>42005</v>
      </c>
      <c r="F319" s="69">
        <v>42005</v>
      </c>
      <c r="G319" s="69">
        <v>43100</v>
      </c>
      <c r="H319" s="82"/>
      <c r="I319" s="20">
        <f>I320</f>
        <v>29527.48</v>
      </c>
      <c r="J319" s="20">
        <f>J320</f>
        <v>7397.75</v>
      </c>
      <c r="K319" s="20">
        <f>K320</f>
        <v>1611.34</v>
      </c>
    </row>
    <row r="320" spans="1:44" ht="94.5" x14ac:dyDescent="0.2">
      <c r="A320" s="156" t="s">
        <v>180</v>
      </c>
      <c r="B320" s="157" t="s">
        <v>350</v>
      </c>
      <c r="C320" s="62"/>
      <c r="D320" s="109" t="s">
        <v>23</v>
      </c>
      <c r="E320" s="68">
        <v>42005</v>
      </c>
      <c r="F320" s="136">
        <v>42005</v>
      </c>
      <c r="G320" s="68">
        <v>43100</v>
      </c>
      <c r="H320" s="82"/>
      <c r="I320" s="22">
        <v>29527.48</v>
      </c>
      <c r="J320" s="22">
        <v>7397.75</v>
      </c>
      <c r="K320" s="22">
        <v>1611.34</v>
      </c>
    </row>
    <row r="321" spans="1:44" ht="87" customHeight="1" x14ac:dyDescent="0.2">
      <c r="A321" s="156" t="s">
        <v>181</v>
      </c>
      <c r="B321" s="63" t="s">
        <v>351</v>
      </c>
      <c r="C321" s="63"/>
      <c r="D321" s="109" t="s">
        <v>23</v>
      </c>
      <c r="E321" s="104">
        <v>42005</v>
      </c>
      <c r="F321" s="130">
        <v>42005</v>
      </c>
      <c r="G321" s="104">
        <v>43100</v>
      </c>
      <c r="H321" s="89"/>
      <c r="I321" s="32">
        <v>0</v>
      </c>
      <c r="J321" s="32">
        <v>0</v>
      </c>
      <c r="K321" s="32">
        <v>0</v>
      </c>
    </row>
    <row r="322" spans="1:44" ht="132" customHeight="1" x14ac:dyDescent="0.2">
      <c r="A322" s="156"/>
      <c r="B322" s="108" t="s">
        <v>508</v>
      </c>
      <c r="C322" s="14"/>
      <c r="D322" s="88" t="s">
        <v>23</v>
      </c>
      <c r="E322" s="23" t="s">
        <v>7</v>
      </c>
      <c r="F322" s="23" t="s">
        <v>7</v>
      </c>
      <c r="G322" s="24">
        <v>42369</v>
      </c>
      <c r="H322" s="23" t="s">
        <v>7</v>
      </c>
      <c r="I322" s="23" t="s">
        <v>7</v>
      </c>
      <c r="J322" s="23" t="s">
        <v>7</v>
      </c>
      <c r="K322" s="23" t="s">
        <v>7</v>
      </c>
    </row>
    <row r="323" spans="1:44" s="11" customFormat="1" ht="134.25" customHeight="1" x14ac:dyDescent="0.2">
      <c r="A323" s="156"/>
      <c r="B323" s="108" t="s">
        <v>509</v>
      </c>
      <c r="C323" s="14"/>
      <c r="D323" s="88" t="s">
        <v>23</v>
      </c>
      <c r="E323" s="23" t="s">
        <v>7</v>
      </c>
      <c r="F323" s="23" t="s">
        <v>7</v>
      </c>
      <c r="G323" s="24">
        <v>42735</v>
      </c>
      <c r="H323" s="23" t="s">
        <v>7</v>
      </c>
      <c r="I323" s="23" t="s">
        <v>7</v>
      </c>
      <c r="J323" s="23" t="s">
        <v>7</v>
      </c>
      <c r="K323" s="23" t="s">
        <v>7</v>
      </c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</row>
    <row r="324" spans="1:44" s="11" customFormat="1" ht="138" customHeight="1" x14ac:dyDescent="0.2">
      <c r="A324" s="156"/>
      <c r="B324" s="108" t="s">
        <v>510</v>
      </c>
      <c r="C324" s="14"/>
      <c r="D324" s="88" t="s">
        <v>23</v>
      </c>
      <c r="E324" s="23" t="s">
        <v>7</v>
      </c>
      <c r="F324" s="23" t="s">
        <v>7</v>
      </c>
      <c r="G324" s="24">
        <v>43100</v>
      </c>
      <c r="H324" s="23" t="s">
        <v>7</v>
      </c>
      <c r="I324" s="23" t="s">
        <v>7</v>
      </c>
      <c r="J324" s="23" t="s">
        <v>7</v>
      </c>
      <c r="K324" s="23" t="s">
        <v>7</v>
      </c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</row>
    <row r="325" spans="1:44" s="11" customFormat="1" ht="87" customHeight="1" x14ac:dyDescent="0.2">
      <c r="A325" s="152" t="s">
        <v>182</v>
      </c>
      <c r="B325" s="80" t="s">
        <v>352</v>
      </c>
      <c r="C325" s="61"/>
      <c r="D325" s="109" t="s">
        <v>21</v>
      </c>
      <c r="E325" s="69">
        <v>42005</v>
      </c>
      <c r="F325" s="69">
        <v>42005</v>
      </c>
      <c r="G325" s="69">
        <v>43100</v>
      </c>
      <c r="H325" s="82"/>
      <c r="I325" s="20">
        <f>I326</f>
        <v>41315.1</v>
      </c>
      <c r="J325" s="20">
        <f>J326</f>
        <v>8594.36</v>
      </c>
      <c r="K325" s="20">
        <f>K326</f>
        <v>11411.65</v>
      </c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</row>
    <row r="326" spans="1:44" ht="85.5" customHeight="1" x14ac:dyDescent="0.2">
      <c r="A326" s="156" t="s">
        <v>183</v>
      </c>
      <c r="B326" s="157" t="s">
        <v>353</v>
      </c>
      <c r="C326" s="62"/>
      <c r="D326" s="109" t="s">
        <v>21</v>
      </c>
      <c r="E326" s="68">
        <v>42005</v>
      </c>
      <c r="F326" s="136">
        <v>42005</v>
      </c>
      <c r="G326" s="68">
        <v>43100</v>
      </c>
      <c r="H326" s="82"/>
      <c r="I326" s="22">
        <v>41315.1</v>
      </c>
      <c r="J326" s="22">
        <v>8594.36</v>
      </c>
      <c r="K326" s="22">
        <v>11411.65</v>
      </c>
    </row>
    <row r="327" spans="1:44" ht="87" customHeight="1" x14ac:dyDescent="0.2">
      <c r="A327" s="156" t="s">
        <v>184</v>
      </c>
      <c r="B327" s="63" t="s">
        <v>354</v>
      </c>
      <c r="C327" s="63"/>
      <c r="D327" s="109" t="s">
        <v>21</v>
      </c>
      <c r="E327" s="104">
        <v>42005</v>
      </c>
      <c r="F327" s="130">
        <v>42005</v>
      </c>
      <c r="G327" s="104">
        <v>43100</v>
      </c>
      <c r="H327" s="89"/>
      <c r="I327" s="32">
        <v>0</v>
      </c>
      <c r="J327" s="32">
        <v>0</v>
      </c>
      <c r="K327" s="32">
        <v>0</v>
      </c>
    </row>
    <row r="328" spans="1:44" ht="135.75" customHeight="1" x14ac:dyDescent="0.2">
      <c r="A328" s="156"/>
      <c r="B328" s="108" t="s">
        <v>511</v>
      </c>
      <c r="C328" s="14"/>
      <c r="D328" s="88" t="s">
        <v>21</v>
      </c>
      <c r="E328" s="23" t="s">
        <v>7</v>
      </c>
      <c r="F328" s="23" t="s">
        <v>7</v>
      </c>
      <c r="G328" s="24">
        <v>42369</v>
      </c>
      <c r="H328" s="23" t="s">
        <v>7</v>
      </c>
      <c r="I328" s="23" t="s">
        <v>7</v>
      </c>
      <c r="J328" s="23" t="s">
        <v>7</v>
      </c>
      <c r="K328" s="23" t="s">
        <v>7</v>
      </c>
    </row>
    <row r="329" spans="1:44" ht="132" customHeight="1" x14ac:dyDescent="0.2">
      <c r="A329" s="156"/>
      <c r="B329" s="108" t="s">
        <v>512</v>
      </c>
      <c r="C329" s="14"/>
      <c r="D329" s="88" t="s">
        <v>21</v>
      </c>
      <c r="E329" s="23" t="s">
        <v>7</v>
      </c>
      <c r="F329" s="23" t="s">
        <v>7</v>
      </c>
      <c r="G329" s="24">
        <v>42735</v>
      </c>
      <c r="H329" s="23" t="s">
        <v>7</v>
      </c>
      <c r="I329" s="23" t="s">
        <v>7</v>
      </c>
      <c r="J329" s="23" t="s">
        <v>7</v>
      </c>
      <c r="K329" s="23" t="s">
        <v>7</v>
      </c>
    </row>
    <row r="330" spans="1:44" s="11" customFormat="1" ht="132" customHeight="1" x14ac:dyDescent="0.2">
      <c r="A330" s="156"/>
      <c r="B330" s="108" t="s">
        <v>513</v>
      </c>
      <c r="C330" s="14"/>
      <c r="D330" s="88" t="s">
        <v>21</v>
      </c>
      <c r="E330" s="23" t="s">
        <v>7</v>
      </c>
      <c r="F330" s="23" t="s">
        <v>7</v>
      </c>
      <c r="G330" s="24">
        <v>43100</v>
      </c>
      <c r="H330" s="23" t="s">
        <v>7</v>
      </c>
      <c r="I330" s="23" t="s">
        <v>7</v>
      </c>
      <c r="J330" s="23" t="s">
        <v>7</v>
      </c>
      <c r="K330" s="23" t="s">
        <v>7</v>
      </c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</row>
    <row r="331" spans="1:44" s="11" customFormat="1" ht="103.5" customHeight="1" x14ac:dyDescent="0.2">
      <c r="A331" s="152" t="s">
        <v>185</v>
      </c>
      <c r="B331" s="80" t="s">
        <v>355</v>
      </c>
      <c r="C331" s="61"/>
      <c r="D331" s="109" t="s">
        <v>23</v>
      </c>
      <c r="E331" s="69">
        <v>42005</v>
      </c>
      <c r="F331" s="69">
        <v>42005</v>
      </c>
      <c r="G331" s="69">
        <v>43100</v>
      </c>
      <c r="H331" s="82"/>
      <c r="I331" s="20">
        <f>I332+I333</f>
        <v>257753.30000000002</v>
      </c>
      <c r="J331" s="20">
        <f t="shared" ref="J331:K331" si="22">J332+J333</f>
        <v>65760.88</v>
      </c>
      <c r="K331" s="20">
        <f t="shared" si="22"/>
        <v>141877.25</v>
      </c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</row>
    <row r="332" spans="1:44" s="17" customFormat="1" ht="109.5" customHeight="1" x14ac:dyDescent="0.2">
      <c r="A332" s="156" t="s">
        <v>186</v>
      </c>
      <c r="B332" s="157" t="s">
        <v>356</v>
      </c>
      <c r="C332" s="62"/>
      <c r="D332" s="109" t="s">
        <v>23</v>
      </c>
      <c r="E332" s="68">
        <v>42005</v>
      </c>
      <c r="F332" s="136">
        <v>42005</v>
      </c>
      <c r="G332" s="68">
        <v>43100</v>
      </c>
      <c r="H332" s="82"/>
      <c r="I332" s="22">
        <v>252225.6</v>
      </c>
      <c r="J332" s="22">
        <v>65610.880000000005</v>
      </c>
      <c r="K332" s="22">
        <v>139086.98000000001</v>
      </c>
    </row>
    <row r="333" spans="1:44" s="17" customFormat="1" ht="97.5" customHeight="1" x14ac:dyDescent="0.2">
      <c r="A333" s="156" t="s">
        <v>187</v>
      </c>
      <c r="B333" s="61" t="s">
        <v>357</v>
      </c>
      <c r="C333" s="61"/>
      <c r="D333" s="109" t="s">
        <v>23</v>
      </c>
      <c r="E333" s="69">
        <v>42005</v>
      </c>
      <c r="F333" s="69">
        <v>42005</v>
      </c>
      <c r="G333" s="69">
        <v>43100</v>
      </c>
      <c r="H333" s="129"/>
      <c r="I333" s="22">
        <v>5527.7</v>
      </c>
      <c r="J333" s="22">
        <v>150</v>
      </c>
      <c r="K333" s="22">
        <v>2790.27</v>
      </c>
    </row>
    <row r="334" spans="1:44" s="17" customFormat="1" ht="110.25" customHeight="1" x14ac:dyDescent="0.2">
      <c r="A334" s="174"/>
      <c r="B334" s="108" t="s">
        <v>514</v>
      </c>
      <c r="C334" s="14"/>
      <c r="D334" s="108" t="s">
        <v>21</v>
      </c>
      <c r="E334" s="23" t="s">
        <v>7</v>
      </c>
      <c r="F334" s="23" t="s">
        <v>7</v>
      </c>
      <c r="G334" s="24">
        <v>42185</v>
      </c>
      <c r="H334" s="23" t="s">
        <v>7</v>
      </c>
      <c r="I334" s="23" t="s">
        <v>7</v>
      </c>
      <c r="J334" s="23" t="s">
        <v>7</v>
      </c>
      <c r="K334" s="23" t="s">
        <v>7</v>
      </c>
    </row>
    <row r="335" spans="1:44" s="17" customFormat="1" ht="97.5" customHeight="1" x14ac:dyDescent="0.2">
      <c r="A335" s="174"/>
      <c r="B335" s="108" t="s">
        <v>490</v>
      </c>
      <c r="C335" s="14"/>
      <c r="D335" s="108" t="s">
        <v>21</v>
      </c>
      <c r="E335" s="23" t="s">
        <v>7</v>
      </c>
      <c r="F335" s="23" t="s">
        <v>7</v>
      </c>
      <c r="G335" s="24">
        <v>42551</v>
      </c>
      <c r="H335" s="23" t="s">
        <v>7</v>
      </c>
      <c r="I335" s="23" t="s">
        <v>7</v>
      </c>
      <c r="J335" s="23" t="s">
        <v>7</v>
      </c>
      <c r="K335" s="23" t="s">
        <v>7</v>
      </c>
    </row>
    <row r="336" spans="1:44" s="17" customFormat="1" ht="97.5" customHeight="1" x14ac:dyDescent="0.2">
      <c r="A336" s="174"/>
      <c r="B336" s="108" t="s">
        <v>491</v>
      </c>
      <c r="C336" s="14"/>
      <c r="D336" s="108" t="s">
        <v>21</v>
      </c>
      <c r="E336" s="23" t="s">
        <v>7</v>
      </c>
      <c r="F336" s="23" t="s">
        <v>7</v>
      </c>
      <c r="G336" s="24">
        <v>42916</v>
      </c>
      <c r="H336" s="23" t="s">
        <v>7</v>
      </c>
      <c r="I336" s="23" t="s">
        <v>7</v>
      </c>
      <c r="J336" s="23" t="s">
        <v>7</v>
      </c>
      <c r="K336" s="23" t="s">
        <v>7</v>
      </c>
    </row>
    <row r="337" spans="1:44" ht="78.75" x14ac:dyDescent="0.2">
      <c r="A337" s="152" t="s">
        <v>189</v>
      </c>
      <c r="B337" s="60" t="s">
        <v>358</v>
      </c>
      <c r="C337" s="61"/>
      <c r="D337" s="109" t="s">
        <v>21</v>
      </c>
      <c r="E337" s="69">
        <v>42005</v>
      </c>
      <c r="F337" s="69">
        <v>42005</v>
      </c>
      <c r="G337" s="69">
        <v>43100</v>
      </c>
      <c r="H337" s="21"/>
      <c r="I337" s="20">
        <f>I338</f>
        <v>1936.24</v>
      </c>
      <c r="J337" s="28">
        <f>J338</f>
        <v>260</v>
      </c>
      <c r="K337" s="20">
        <f>K338</f>
        <v>0</v>
      </c>
    </row>
    <row r="338" spans="1:44" ht="117.75" customHeight="1" x14ac:dyDescent="0.2">
      <c r="A338" s="156" t="s">
        <v>190</v>
      </c>
      <c r="B338" s="61" t="s">
        <v>359</v>
      </c>
      <c r="C338" s="61"/>
      <c r="D338" s="109" t="s">
        <v>21</v>
      </c>
      <c r="E338" s="69">
        <v>42005</v>
      </c>
      <c r="F338" s="69">
        <v>42005</v>
      </c>
      <c r="G338" s="69">
        <v>43100</v>
      </c>
      <c r="H338" s="21"/>
      <c r="I338" s="22">
        <v>1936.24</v>
      </c>
      <c r="J338" s="21">
        <v>260</v>
      </c>
      <c r="K338" s="22">
        <v>0</v>
      </c>
    </row>
    <row r="339" spans="1:44" ht="94.5" customHeight="1" x14ac:dyDescent="0.2">
      <c r="A339" s="156" t="s">
        <v>191</v>
      </c>
      <c r="B339" s="61" t="s">
        <v>360</v>
      </c>
      <c r="C339" s="61"/>
      <c r="D339" s="109" t="s">
        <v>21</v>
      </c>
      <c r="E339" s="69">
        <v>42005</v>
      </c>
      <c r="F339" s="69">
        <v>42005</v>
      </c>
      <c r="G339" s="69">
        <v>43100</v>
      </c>
      <c r="H339" s="103"/>
      <c r="I339" s="21">
        <v>0</v>
      </c>
      <c r="J339" s="21">
        <v>0</v>
      </c>
      <c r="K339" s="21">
        <v>0</v>
      </c>
    </row>
    <row r="340" spans="1:44" ht="130.5" customHeight="1" x14ac:dyDescent="0.2">
      <c r="A340" s="156"/>
      <c r="B340" s="70" t="s">
        <v>515</v>
      </c>
      <c r="C340" s="14"/>
      <c r="D340" s="88" t="s">
        <v>21</v>
      </c>
      <c r="E340" s="23" t="s">
        <v>7</v>
      </c>
      <c r="F340" s="23" t="s">
        <v>7</v>
      </c>
      <c r="G340" s="24" t="s">
        <v>20</v>
      </c>
      <c r="H340" s="23" t="s">
        <v>7</v>
      </c>
      <c r="I340" s="23" t="s">
        <v>7</v>
      </c>
      <c r="J340" s="23" t="s">
        <v>7</v>
      </c>
      <c r="K340" s="23" t="s">
        <v>7</v>
      </c>
    </row>
    <row r="341" spans="1:44" ht="24.75" customHeight="1" x14ac:dyDescent="0.2">
      <c r="A341" s="179"/>
      <c r="B341" s="211" t="s">
        <v>18</v>
      </c>
      <c r="C341" s="186"/>
      <c r="D341" s="188"/>
      <c r="E341" s="187"/>
      <c r="F341" s="187"/>
      <c r="G341" s="187"/>
      <c r="H341" s="87"/>
      <c r="I341" s="2">
        <f>I337+I331+I325+I319+I313+I310</f>
        <v>480301.27</v>
      </c>
      <c r="J341" s="2">
        <f t="shared" ref="J341" si="23">J337+J331+J325+J319+J313+J310</f>
        <v>130162.52</v>
      </c>
      <c r="K341" s="2">
        <f>K337+K331+K325+K319+K313+K310</f>
        <v>169034.91999999998</v>
      </c>
    </row>
    <row r="342" spans="1:44" ht="24.75" customHeight="1" x14ac:dyDescent="0.2">
      <c r="A342" s="183"/>
      <c r="B342" s="213" t="s">
        <v>19</v>
      </c>
      <c r="C342" s="209"/>
      <c r="D342" s="207"/>
      <c r="E342" s="210"/>
      <c r="F342" s="193"/>
      <c r="G342" s="210"/>
      <c r="H342" s="87"/>
      <c r="I342" s="2">
        <f>I341+I308+I294+I257+I204+I63</f>
        <v>1021728.2900000002</v>
      </c>
      <c r="J342" s="2">
        <f t="shared" ref="J342" si="24">J341+J308+J294+J257+J204+J63</f>
        <v>200687.14</v>
      </c>
      <c r="K342" s="2">
        <f>K341+K308+K294+K257+K204+K63</f>
        <v>298316.92999999993</v>
      </c>
    </row>
    <row r="343" spans="1:44" ht="51.75" customHeight="1" x14ac:dyDescent="0.2">
      <c r="B343" s="4"/>
      <c r="C343" s="4"/>
      <c r="D343" s="5"/>
      <c r="E343" s="36"/>
      <c r="F343" s="36"/>
      <c r="G343" s="36"/>
      <c r="H343" s="36"/>
      <c r="I343" s="4"/>
      <c r="J343" s="4"/>
      <c r="K343" s="4"/>
      <c r="AM343" s="7"/>
      <c r="AN343" s="7"/>
      <c r="AO343" s="7"/>
      <c r="AP343" s="7"/>
      <c r="AQ343" s="7"/>
      <c r="AR343" s="7"/>
    </row>
    <row r="344" spans="1:44" s="98" customFormat="1" ht="24.75" customHeight="1" x14ac:dyDescent="0.2">
      <c r="A344" s="150"/>
      <c r="B344" s="4"/>
      <c r="C344" s="4"/>
      <c r="D344" s="5"/>
      <c r="E344" s="36"/>
      <c r="F344" s="36"/>
      <c r="G344" s="36"/>
      <c r="H344" s="36"/>
      <c r="I344" s="4"/>
      <c r="J344" s="4"/>
      <c r="K344" s="4"/>
      <c r="L344" s="97"/>
      <c r="M344" s="97"/>
      <c r="N344" s="97"/>
      <c r="O344" s="97"/>
      <c r="P344" s="97"/>
      <c r="Q344" s="97"/>
      <c r="R344" s="97"/>
      <c r="S344" s="97"/>
      <c r="T344" s="97"/>
      <c r="U344" s="97"/>
      <c r="V344" s="97"/>
      <c r="W344" s="97"/>
      <c r="X344" s="97"/>
      <c r="Y344" s="97"/>
      <c r="Z344" s="97"/>
      <c r="AA344" s="97"/>
      <c r="AB344" s="97"/>
      <c r="AC344" s="97"/>
      <c r="AD344" s="97"/>
      <c r="AE344" s="97"/>
      <c r="AF344" s="97"/>
      <c r="AG344" s="97"/>
      <c r="AH344" s="97"/>
      <c r="AI344" s="97"/>
      <c r="AJ344" s="97"/>
      <c r="AK344" s="97"/>
      <c r="AL344" s="97"/>
    </row>
    <row r="345" spans="1:44" x14ac:dyDescent="0.2">
      <c r="B345" s="4"/>
      <c r="C345" s="4"/>
      <c r="D345" s="5"/>
      <c r="E345" s="36"/>
      <c r="F345" s="36"/>
      <c r="G345" s="36"/>
      <c r="H345" s="36"/>
      <c r="I345" s="4"/>
      <c r="J345" s="4"/>
      <c r="K345" s="4"/>
      <c r="AM345" s="7"/>
      <c r="AN345" s="7"/>
      <c r="AO345" s="7"/>
      <c r="AP345" s="7"/>
      <c r="AQ345" s="7"/>
      <c r="AR345" s="7"/>
    </row>
    <row r="346" spans="1:44" ht="23.25" customHeight="1" x14ac:dyDescent="0.2">
      <c r="B346" s="4"/>
      <c r="C346" s="4"/>
      <c r="D346" s="5"/>
      <c r="E346" s="36"/>
      <c r="F346" s="36"/>
      <c r="G346" s="36"/>
      <c r="H346" s="36"/>
      <c r="I346" s="4"/>
      <c r="J346" s="4"/>
      <c r="K346" s="4"/>
      <c r="AM346" s="7"/>
      <c r="AN346" s="7"/>
      <c r="AO346" s="7"/>
      <c r="AP346" s="7"/>
      <c r="AQ346" s="7"/>
      <c r="AR346" s="7"/>
    </row>
    <row r="347" spans="1:44" x14ac:dyDescent="0.2">
      <c r="B347" s="4"/>
      <c r="C347" s="4"/>
      <c r="D347" s="5"/>
      <c r="E347" s="36"/>
      <c r="F347" s="36"/>
      <c r="G347" s="36"/>
      <c r="H347" s="36"/>
      <c r="I347" s="4"/>
      <c r="J347" s="4"/>
      <c r="K347" s="4"/>
      <c r="AM347" s="7"/>
      <c r="AN347" s="7"/>
      <c r="AO347" s="7"/>
      <c r="AP347" s="7"/>
      <c r="AQ347" s="7"/>
      <c r="AR347" s="7"/>
    </row>
    <row r="348" spans="1:44" ht="27" customHeight="1" x14ac:dyDescent="0.2">
      <c r="B348" s="4"/>
      <c r="C348" s="4"/>
      <c r="D348" s="5"/>
      <c r="E348" s="36"/>
      <c r="F348" s="36"/>
      <c r="G348" s="36"/>
      <c r="H348" s="36"/>
      <c r="I348" s="4"/>
      <c r="J348" s="4"/>
      <c r="K348" s="4"/>
      <c r="AM348" s="7"/>
      <c r="AN348" s="7"/>
      <c r="AO348" s="7"/>
      <c r="AP348" s="7"/>
      <c r="AQ348" s="7"/>
      <c r="AR348" s="7"/>
    </row>
    <row r="349" spans="1:44" s="17" customFormat="1" ht="30.75" customHeight="1" x14ac:dyDescent="0.2">
      <c r="A349" s="150"/>
      <c r="B349" s="4"/>
      <c r="C349" s="4"/>
      <c r="D349" s="5"/>
      <c r="E349" s="36"/>
      <c r="F349" s="36"/>
      <c r="G349" s="36"/>
      <c r="H349" s="36"/>
      <c r="I349" s="4"/>
      <c r="J349" s="4"/>
      <c r="K349" s="4"/>
    </row>
    <row r="350" spans="1:44" s="17" customFormat="1" ht="136.5" customHeight="1" x14ac:dyDescent="0.2">
      <c r="A350" s="150"/>
      <c r="B350" s="4"/>
      <c r="C350" s="4"/>
      <c r="D350" s="5"/>
      <c r="E350" s="36"/>
      <c r="F350" s="36"/>
      <c r="G350" s="36"/>
      <c r="H350" s="36"/>
      <c r="I350" s="4"/>
      <c r="J350" s="4"/>
      <c r="K350" s="4"/>
    </row>
    <row r="351" spans="1:44" s="17" customFormat="1" x14ac:dyDescent="0.2">
      <c r="A351" s="150"/>
      <c r="B351" s="4"/>
      <c r="C351" s="4"/>
      <c r="D351" s="5"/>
      <c r="E351" s="36"/>
      <c r="F351" s="36"/>
      <c r="G351" s="36"/>
      <c r="H351" s="36"/>
      <c r="I351" s="4"/>
      <c r="J351" s="4"/>
      <c r="K351" s="4"/>
    </row>
    <row r="352" spans="1:44" s="17" customFormat="1" ht="50.25" customHeight="1" x14ac:dyDescent="0.2">
      <c r="A352" s="150"/>
      <c r="B352" s="4"/>
      <c r="C352" s="4"/>
      <c r="D352" s="5"/>
      <c r="E352" s="36"/>
      <c r="F352" s="36"/>
      <c r="G352" s="36"/>
      <c r="H352" s="36"/>
      <c r="I352" s="4"/>
      <c r="J352" s="4"/>
      <c r="K352" s="4"/>
    </row>
    <row r="353" spans="1:11" s="17" customFormat="1" x14ac:dyDescent="0.2">
      <c r="A353" s="150"/>
      <c r="B353" s="4"/>
      <c r="C353" s="4"/>
      <c r="D353" s="5"/>
      <c r="E353" s="36"/>
      <c r="F353" s="36"/>
      <c r="G353" s="36"/>
      <c r="H353" s="36"/>
      <c r="I353" s="4"/>
      <c r="J353" s="4"/>
      <c r="K353" s="4"/>
    </row>
    <row r="354" spans="1:11" s="17" customFormat="1" x14ac:dyDescent="0.2">
      <c r="A354" s="150"/>
      <c r="B354" s="4"/>
      <c r="C354" s="4"/>
      <c r="D354" s="5"/>
      <c r="E354" s="36"/>
      <c r="F354" s="36"/>
      <c r="G354" s="36"/>
      <c r="H354" s="36"/>
      <c r="I354" s="4"/>
      <c r="J354" s="4"/>
      <c r="K354" s="4"/>
    </row>
    <row r="355" spans="1:11" s="17" customFormat="1" x14ac:dyDescent="0.2">
      <c r="A355" s="150"/>
      <c r="B355" s="4"/>
      <c r="C355" s="4"/>
      <c r="D355" s="5"/>
      <c r="E355" s="36"/>
      <c r="F355" s="36"/>
      <c r="G355" s="36"/>
      <c r="H355" s="36"/>
      <c r="I355" s="4"/>
      <c r="J355" s="4"/>
      <c r="K355" s="4"/>
    </row>
    <row r="356" spans="1:11" s="17" customFormat="1" x14ac:dyDescent="0.2">
      <c r="A356" s="150"/>
      <c r="B356" s="4"/>
      <c r="C356" s="4"/>
      <c r="D356" s="5"/>
      <c r="E356" s="36"/>
      <c r="F356" s="36"/>
      <c r="G356" s="36"/>
      <c r="H356" s="36"/>
      <c r="I356" s="4"/>
      <c r="J356" s="4"/>
      <c r="K356" s="4"/>
    </row>
    <row r="357" spans="1:11" s="17" customFormat="1" x14ac:dyDescent="0.2">
      <c r="A357" s="150"/>
      <c r="B357" s="4"/>
      <c r="C357" s="4"/>
      <c r="D357" s="5"/>
      <c r="E357" s="36"/>
      <c r="F357" s="36"/>
      <c r="G357" s="36"/>
      <c r="H357" s="36"/>
      <c r="I357" s="4"/>
      <c r="J357" s="4"/>
      <c r="K357" s="4"/>
    </row>
    <row r="358" spans="1:11" s="17" customFormat="1" x14ac:dyDescent="0.2">
      <c r="A358" s="150"/>
      <c r="B358" s="4"/>
      <c r="C358" s="4"/>
      <c r="D358" s="5"/>
      <c r="E358" s="36"/>
      <c r="F358" s="36"/>
      <c r="G358" s="36"/>
      <c r="H358" s="36"/>
      <c r="I358" s="4"/>
      <c r="J358" s="4"/>
      <c r="K358" s="4"/>
    </row>
    <row r="359" spans="1:11" s="17" customFormat="1" x14ac:dyDescent="0.2">
      <c r="A359" s="150"/>
      <c r="B359" s="4"/>
      <c r="C359" s="4"/>
      <c r="D359" s="5"/>
      <c r="E359" s="36"/>
      <c r="F359" s="36"/>
      <c r="G359" s="36"/>
      <c r="H359" s="36"/>
      <c r="I359" s="4"/>
      <c r="J359" s="4"/>
      <c r="K359" s="4"/>
    </row>
    <row r="360" spans="1:11" s="17" customFormat="1" x14ac:dyDescent="0.2">
      <c r="A360" s="150"/>
      <c r="B360" s="4"/>
      <c r="C360" s="4"/>
      <c r="D360" s="5"/>
      <c r="E360" s="36"/>
      <c r="F360" s="36"/>
      <c r="G360" s="36"/>
      <c r="H360" s="36"/>
      <c r="I360" s="4"/>
      <c r="J360" s="4"/>
      <c r="K360" s="4"/>
    </row>
    <row r="361" spans="1:11" s="17" customFormat="1" x14ac:dyDescent="0.2">
      <c r="A361" s="150"/>
      <c r="B361" s="4"/>
      <c r="C361" s="4"/>
      <c r="D361" s="5"/>
      <c r="E361" s="36"/>
      <c r="F361" s="36"/>
      <c r="G361" s="36"/>
      <c r="H361" s="36"/>
      <c r="I361" s="4"/>
      <c r="J361" s="4"/>
      <c r="K361" s="4"/>
    </row>
    <row r="362" spans="1:11" s="17" customFormat="1" x14ac:dyDescent="0.2">
      <c r="A362" s="150"/>
      <c r="B362" s="4"/>
      <c r="C362" s="4"/>
      <c r="D362" s="5"/>
      <c r="E362" s="36"/>
      <c r="F362" s="36"/>
      <c r="G362" s="36"/>
      <c r="H362" s="36"/>
      <c r="I362" s="4"/>
      <c r="J362" s="4"/>
      <c r="K362" s="4"/>
    </row>
    <row r="363" spans="1:11" s="17" customFormat="1" x14ac:dyDescent="0.2">
      <c r="A363" s="150"/>
      <c r="B363" s="4"/>
      <c r="C363" s="4"/>
      <c r="D363" s="5"/>
      <c r="E363" s="36"/>
      <c r="F363" s="36"/>
      <c r="G363" s="36"/>
      <c r="H363" s="36"/>
      <c r="I363" s="4"/>
      <c r="J363" s="4"/>
      <c r="K363" s="4"/>
    </row>
    <row r="364" spans="1:11" s="17" customFormat="1" x14ac:dyDescent="0.2">
      <c r="A364" s="150"/>
      <c r="B364" s="4"/>
      <c r="C364" s="4"/>
      <c r="D364" s="5"/>
      <c r="E364" s="36"/>
      <c r="F364" s="36"/>
      <c r="G364" s="36"/>
      <c r="H364" s="36"/>
      <c r="I364" s="4"/>
      <c r="J364" s="4"/>
      <c r="K364" s="4"/>
    </row>
    <row r="365" spans="1:11" s="17" customFormat="1" x14ac:dyDescent="0.2">
      <c r="A365" s="150"/>
      <c r="B365" s="4"/>
      <c r="C365" s="4"/>
      <c r="D365" s="5"/>
      <c r="E365" s="36"/>
      <c r="F365" s="36"/>
      <c r="G365" s="36"/>
      <c r="H365" s="36"/>
      <c r="I365" s="4"/>
      <c r="J365" s="4"/>
      <c r="K365" s="4"/>
    </row>
    <row r="366" spans="1:11" s="17" customFormat="1" x14ac:dyDescent="0.2">
      <c r="A366" s="150"/>
      <c r="B366" s="4"/>
      <c r="C366" s="4"/>
      <c r="D366" s="5"/>
      <c r="E366" s="36"/>
      <c r="F366" s="36"/>
      <c r="G366" s="36"/>
      <c r="H366" s="36"/>
      <c r="I366" s="4"/>
      <c r="J366" s="4"/>
      <c r="K366" s="4"/>
    </row>
    <row r="367" spans="1:11" s="17" customFormat="1" x14ac:dyDescent="0.2">
      <c r="A367" s="150"/>
      <c r="B367" s="4"/>
      <c r="C367" s="4"/>
      <c r="D367" s="5"/>
      <c r="E367" s="36"/>
      <c r="F367" s="36"/>
      <c r="G367" s="36"/>
      <c r="H367" s="36"/>
      <c r="I367" s="4"/>
      <c r="J367" s="4"/>
      <c r="K367" s="4"/>
    </row>
    <row r="368" spans="1:11" s="17" customFormat="1" x14ac:dyDescent="0.2">
      <c r="A368" s="150"/>
      <c r="B368" s="4"/>
      <c r="C368" s="4"/>
      <c r="D368" s="5"/>
      <c r="E368" s="36"/>
      <c r="F368" s="36"/>
      <c r="G368" s="36"/>
      <c r="H368" s="36"/>
      <c r="I368" s="4"/>
      <c r="J368" s="4"/>
      <c r="K368" s="4"/>
    </row>
    <row r="369" spans="1:11" s="17" customFormat="1" x14ac:dyDescent="0.2">
      <c r="A369" s="150"/>
      <c r="B369" s="4"/>
      <c r="C369" s="4"/>
      <c r="D369" s="5"/>
      <c r="E369" s="36"/>
      <c r="F369" s="36"/>
      <c r="G369" s="36"/>
      <c r="H369" s="36"/>
      <c r="I369" s="4"/>
      <c r="J369" s="4"/>
      <c r="K369" s="4"/>
    </row>
    <row r="370" spans="1:11" s="17" customFormat="1" x14ac:dyDescent="0.2">
      <c r="A370" s="150"/>
      <c r="B370" s="4"/>
      <c r="C370" s="4"/>
      <c r="D370" s="5"/>
      <c r="E370" s="36"/>
      <c r="F370" s="36"/>
      <c r="G370" s="36"/>
      <c r="H370" s="36"/>
      <c r="I370" s="4"/>
      <c r="J370" s="4"/>
      <c r="K370" s="4"/>
    </row>
    <row r="371" spans="1:11" s="17" customFormat="1" x14ac:dyDescent="0.2">
      <c r="A371" s="150"/>
      <c r="B371" s="4"/>
      <c r="C371" s="4"/>
      <c r="D371" s="5"/>
      <c r="E371" s="36"/>
      <c r="F371" s="36"/>
      <c r="G371" s="36"/>
      <c r="H371" s="36"/>
      <c r="I371" s="4"/>
      <c r="J371" s="4"/>
      <c r="K371" s="4"/>
    </row>
    <row r="372" spans="1:11" s="17" customFormat="1" x14ac:dyDescent="0.2">
      <c r="A372" s="150"/>
      <c r="B372" s="4"/>
      <c r="C372" s="4"/>
      <c r="D372" s="5"/>
      <c r="E372" s="36"/>
      <c r="F372" s="36"/>
      <c r="G372" s="36"/>
      <c r="H372" s="36"/>
      <c r="I372" s="4"/>
      <c r="J372" s="4"/>
      <c r="K372" s="4"/>
    </row>
    <row r="373" spans="1:11" s="17" customFormat="1" x14ac:dyDescent="0.2">
      <c r="A373" s="150"/>
      <c r="B373" s="4"/>
      <c r="C373" s="4"/>
      <c r="D373" s="5"/>
      <c r="E373" s="36"/>
      <c r="F373" s="36"/>
      <c r="G373" s="36"/>
      <c r="H373" s="36"/>
      <c r="I373" s="4"/>
      <c r="J373" s="4"/>
      <c r="K373" s="4"/>
    </row>
    <row r="374" spans="1:11" s="17" customFormat="1" x14ac:dyDescent="0.2">
      <c r="A374" s="150"/>
      <c r="B374" s="4"/>
      <c r="C374" s="4"/>
      <c r="D374" s="5"/>
      <c r="E374" s="36"/>
      <c r="F374" s="36"/>
      <c r="G374" s="36"/>
      <c r="H374" s="36"/>
      <c r="I374" s="4"/>
      <c r="J374" s="4"/>
      <c r="K374" s="4"/>
    </row>
    <row r="375" spans="1:11" s="17" customFormat="1" x14ac:dyDescent="0.2">
      <c r="A375" s="150"/>
      <c r="B375" s="4"/>
      <c r="C375" s="4"/>
      <c r="D375" s="5"/>
      <c r="E375" s="36"/>
      <c r="F375" s="36"/>
      <c r="G375" s="36"/>
      <c r="H375" s="36"/>
      <c r="I375" s="4"/>
      <c r="J375" s="4"/>
      <c r="K375" s="4"/>
    </row>
    <row r="376" spans="1:11" s="17" customFormat="1" x14ac:dyDescent="0.2">
      <c r="A376" s="150"/>
      <c r="B376" s="4"/>
      <c r="C376" s="4"/>
      <c r="D376" s="5"/>
      <c r="E376" s="36"/>
      <c r="F376" s="36"/>
      <c r="G376" s="36"/>
      <c r="H376" s="36"/>
      <c r="I376" s="4"/>
      <c r="J376" s="4"/>
      <c r="K376" s="4"/>
    </row>
    <row r="377" spans="1:11" s="17" customFormat="1" x14ac:dyDescent="0.2">
      <c r="A377" s="150"/>
      <c r="B377" s="4"/>
      <c r="C377" s="4"/>
      <c r="D377" s="5"/>
      <c r="E377" s="36"/>
      <c r="F377" s="36"/>
      <c r="G377" s="36"/>
      <c r="H377" s="36"/>
      <c r="I377" s="4"/>
      <c r="J377" s="4"/>
      <c r="K377" s="4"/>
    </row>
    <row r="378" spans="1:11" s="17" customFormat="1" x14ac:dyDescent="0.2">
      <c r="A378" s="150"/>
      <c r="B378" s="4"/>
      <c r="C378" s="4"/>
      <c r="D378" s="5"/>
      <c r="E378" s="36"/>
      <c r="F378" s="36"/>
      <c r="G378" s="36"/>
      <c r="H378" s="36"/>
      <c r="I378" s="4"/>
      <c r="J378" s="4"/>
      <c r="K378" s="4"/>
    </row>
    <row r="379" spans="1:11" s="17" customFormat="1" x14ac:dyDescent="0.2">
      <c r="A379" s="150"/>
      <c r="B379" s="4"/>
      <c r="C379" s="4"/>
      <c r="D379" s="5"/>
      <c r="E379" s="36"/>
      <c r="F379" s="36"/>
      <c r="G379" s="36"/>
      <c r="H379" s="36"/>
      <c r="I379" s="4"/>
      <c r="J379" s="4"/>
      <c r="K379" s="4"/>
    </row>
    <row r="380" spans="1:11" s="17" customFormat="1" x14ac:dyDescent="0.2">
      <c r="A380" s="150"/>
      <c r="B380" s="4"/>
      <c r="C380" s="4"/>
      <c r="D380" s="5"/>
      <c r="E380" s="36"/>
      <c r="F380" s="36"/>
      <c r="G380" s="36"/>
      <c r="H380" s="36"/>
      <c r="I380" s="4"/>
      <c r="J380" s="4"/>
      <c r="K380" s="4"/>
    </row>
    <row r="381" spans="1:11" s="17" customFormat="1" x14ac:dyDescent="0.2">
      <c r="A381" s="150"/>
      <c r="B381" s="4"/>
      <c r="C381" s="4"/>
      <c r="D381" s="5"/>
      <c r="E381" s="36"/>
      <c r="F381" s="36"/>
      <c r="G381" s="36"/>
      <c r="H381" s="36"/>
      <c r="I381" s="4"/>
      <c r="J381" s="4"/>
      <c r="K381" s="4"/>
    </row>
    <row r="382" spans="1:11" s="17" customFormat="1" x14ac:dyDescent="0.2">
      <c r="A382" s="150"/>
      <c r="B382" s="4"/>
      <c r="C382" s="4"/>
      <c r="D382" s="5"/>
      <c r="E382" s="36"/>
      <c r="F382" s="36"/>
      <c r="G382" s="36"/>
      <c r="H382" s="36"/>
      <c r="I382" s="4"/>
      <c r="J382" s="4"/>
      <c r="K382" s="4"/>
    </row>
    <row r="383" spans="1:11" s="17" customFormat="1" x14ac:dyDescent="0.2">
      <c r="A383" s="150"/>
      <c r="B383" s="4"/>
      <c r="C383" s="4"/>
      <c r="D383" s="5"/>
      <c r="E383" s="36"/>
      <c r="F383" s="36"/>
      <c r="G383" s="36"/>
      <c r="H383" s="36"/>
      <c r="I383" s="4"/>
      <c r="J383" s="4"/>
      <c r="K383" s="4"/>
    </row>
    <row r="384" spans="1:11" s="17" customFormat="1" x14ac:dyDescent="0.2">
      <c r="A384" s="150"/>
      <c r="B384" s="4"/>
      <c r="C384" s="4"/>
      <c r="D384" s="5"/>
      <c r="E384" s="36"/>
      <c r="F384" s="36"/>
      <c r="G384" s="36"/>
      <c r="H384" s="36"/>
      <c r="I384" s="4"/>
      <c r="J384" s="4"/>
      <c r="K384" s="4"/>
    </row>
    <row r="385" spans="1:11" s="17" customFormat="1" x14ac:dyDescent="0.2">
      <c r="A385" s="150"/>
      <c r="B385" s="4"/>
      <c r="C385" s="4"/>
      <c r="D385" s="5"/>
      <c r="E385" s="36"/>
      <c r="F385" s="36"/>
      <c r="G385" s="36"/>
      <c r="H385" s="36"/>
      <c r="I385" s="4"/>
      <c r="J385" s="4"/>
      <c r="K385" s="4"/>
    </row>
    <row r="386" spans="1:11" s="17" customFormat="1" x14ac:dyDescent="0.2">
      <c r="A386" s="150"/>
      <c r="B386" s="4"/>
      <c r="C386" s="4"/>
      <c r="D386" s="5"/>
      <c r="E386" s="36"/>
      <c r="F386" s="36"/>
      <c r="G386" s="36"/>
      <c r="H386" s="36"/>
      <c r="I386" s="4"/>
      <c r="J386" s="4"/>
      <c r="K386" s="4"/>
    </row>
    <row r="387" spans="1:11" s="17" customFormat="1" x14ac:dyDescent="0.2">
      <c r="A387" s="150"/>
      <c r="B387" s="4"/>
      <c r="C387" s="4"/>
      <c r="D387" s="5"/>
      <c r="E387" s="36"/>
      <c r="F387" s="36"/>
      <c r="G387" s="36"/>
      <c r="H387" s="36"/>
      <c r="I387" s="4"/>
      <c r="J387" s="4"/>
      <c r="K387" s="4"/>
    </row>
    <row r="388" spans="1:11" s="17" customFormat="1" x14ac:dyDescent="0.2">
      <c r="A388" s="150"/>
      <c r="B388" s="4"/>
      <c r="C388" s="4"/>
      <c r="D388" s="5"/>
      <c r="E388" s="36"/>
      <c r="F388" s="36"/>
      <c r="G388" s="36"/>
      <c r="H388" s="36"/>
      <c r="I388" s="4"/>
      <c r="J388" s="4"/>
      <c r="K388" s="4"/>
    </row>
    <row r="389" spans="1:11" s="17" customFormat="1" x14ac:dyDescent="0.2">
      <c r="A389" s="150"/>
      <c r="B389" s="4"/>
      <c r="C389" s="4"/>
      <c r="D389" s="5"/>
      <c r="E389" s="36"/>
      <c r="F389" s="36"/>
      <c r="G389" s="36"/>
      <c r="H389" s="36"/>
      <c r="I389" s="4"/>
      <c r="J389" s="4"/>
      <c r="K389" s="4"/>
    </row>
    <row r="390" spans="1:11" s="17" customFormat="1" x14ac:dyDescent="0.2">
      <c r="A390" s="150"/>
      <c r="B390" s="4"/>
      <c r="C390" s="4"/>
      <c r="D390" s="5"/>
      <c r="E390" s="36"/>
      <c r="F390" s="36"/>
      <c r="G390" s="36"/>
      <c r="H390" s="36"/>
      <c r="I390" s="4"/>
      <c r="J390" s="4"/>
      <c r="K390" s="4"/>
    </row>
    <row r="391" spans="1:11" s="17" customFormat="1" x14ac:dyDescent="0.2">
      <c r="A391" s="150"/>
      <c r="B391" s="4"/>
      <c r="C391" s="4"/>
      <c r="D391" s="5"/>
      <c r="E391" s="36"/>
      <c r="F391" s="36"/>
      <c r="G391" s="36"/>
      <c r="H391" s="36"/>
      <c r="I391" s="4"/>
      <c r="J391" s="4"/>
      <c r="K391" s="4"/>
    </row>
    <row r="392" spans="1:11" s="17" customFormat="1" x14ac:dyDescent="0.2">
      <c r="A392" s="150"/>
      <c r="B392" s="4"/>
      <c r="C392" s="4"/>
      <c r="D392" s="5"/>
      <c r="E392" s="36"/>
      <c r="F392" s="36"/>
      <c r="G392" s="36"/>
      <c r="H392" s="36"/>
      <c r="I392" s="4"/>
      <c r="J392" s="4"/>
      <c r="K392" s="4"/>
    </row>
    <row r="393" spans="1:11" s="17" customFormat="1" x14ac:dyDescent="0.2">
      <c r="A393" s="150"/>
      <c r="B393" s="4"/>
      <c r="C393" s="4"/>
      <c r="D393" s="5"/>
      <c r="E393" s="36"/>
      <c r="F393" s="36"/>
      <c r="G393" s="36"/>
      <c r="H393" s="36"/>
      <c r="I393" s="4"/>
      <c r="J393" s="4"/>
      <c r="K393" s="4"/>
    </row>
    <row r="394" spans="1:11" s="17" customFormat="1" x14ac:dyDescent="0.2">
      <c r="A394" s="150"/>
      <c r="B394" s="4"/>
      <c r="C394" s="4"/>
      <c r="D394" s="5"/>
      <c r="E394" s="36"/>
      <c r="F394" s="36"/>
      <c r="G394" s="36"/>
      <c r="H394" s="36"/>
      <c r="I394" s="4"/>
      <c r="J394" s="4"/>
      <c r="K394" s="4"/>
    </row>
    <row r="395" spans="1:11" s="17" customFormat="1" x14ac:dyDescent="0.2">
      <c r="A395" s="150"/>
      <c r="B395" s="4"/>
      <c r="C395" s="4"/>
      <c r="D395" s="5"/>
      <c r="E395" s="36"/>
      <c r="F395" s="36"/>
      <c r="G395" s="36"/>
      <c r="H395" s="36"/>
      <c r="I395" s="4"/>
      <c r="J395" s="4"/>
      <c r="K395" s="4"/>
    </row>
    <row r="396" spans="1:11" s="17" customFormat="1" x14ac:dyDescent="0.2">
      <c r="A396" s="150"/>
      <c r="B396" s="4"/>
      <c r="C396" s="4"/>
      <c r="D396" s="5"/>
      <c r="E396" s="36"/>
      <c r="F396" s="36"/>
      <c r="G396" s="36"/>
      <c r="H396" s="36"/>
      <c r="I396" s="4"/>
      <c r="J396" s="4"/>
      <c r="K396" s="4"/>
    </row>
    <row r="397" spans="1:11" s="17" customFormat="1" x14ac:dyDescent="0.2">
      <c r="A397" s="150"/>
      <c r="B397" s="4"/>
      <c r="C397" s="4"/>
      <c r="D397" s="5"/>
      <c r="E397" s="36"/>
      <c r="F397" s="36"/>
      <c r="G397" s="36"/>
      <c r="H397" s="36"/>
      <c r="I397" s="4"/>
      <c r="J397" s="4"/>
      <c r="K397" s="4"/>
    </row>
    <row r="398" spans="1:11" s="17" customFormat="1" x14ac:dyDescent="0.2">
      <c r="A398" s="150"/>
      <c r="B398" s="4"/>
      <c r="C398" s="4"/>
      <c r="D398" s="5"/>
      <c r="E398" s="36"/>
      <c r="F398" s="36"/>
      <c r="G398" s="36"/>
      <c r="H398" s="36"/>
      <c r="I398" s="4"/>
      <c r="J398" s="4"/>
      <c r="K398" s="4"/>
    </row>
    <row r="399" spans="1:11" s="17" customFormat="1" x14ac:dyDescent="0.2">
      <c r="A399" s="150"/>
      <c r="B399" s="4"/>
      <c r="C399" s="4"/>
      <c r="D399" s="5"/>
      <c r="E399" s="36"/>
      <c r="F399" s="36"/>
      <c r="G399" s="36"/>
      <c r="H399" s="36"/>
      <c r="I399" s="4"/>
      <c r="J399" s="4"/>
      <c r="K399" s="4"/>
    </row>
    <row r="400" spans="1:11" s="17" customFormat="1" x14ac:dyDescent="0.2">
      <c r="A400" s="150"/>
      <c r="B400" s="4"/>
      <c r="C400" s="4"/>
      <c r="D400" s="5"/>
      <c r="E400" s="36"/>
      <c r="F400" s="36"/>
      <c r="G400" s="36"/>
      <c r="H400" s="36"/>
      <c r="I400" s="4"/>
      <c r="J400" s="4"/>
      <c r="K400" s="4"/>
    </row>
    <row r="401" spans="1:11" s="17" customFormat="1" x14ac:dyDescent="0.2">
      <c r="A401" s="150"/>
      <c r="B401" s="4"/>
      <c r="C401" s="4"/>
      <c r="D401" s="5"/>
      <c r="E401" s="36"/>
      <c r="F401" s="36"/>
      <c r="G401" s="36"/>
      <c r="H401" s="36"/>
      <c r="I401" s="4"/>
      <c r="J401" s="4"/>
      <c r="K401" s="4"/>
    </row>
    <row r="402" spans="1:11" s="17" customFormat="1" x14ac:dyDescent="0.2">
      <c r="A402" s="150"/>
      <c r="B402" s="4"/>
      <c r="C402" s="4"/>
      <c r="D402" s="5"/>
      <c r="E402" s="36"/>
      <c r="F402" s="36"/>
      <c r="G402" s="36"/>
      <c r="H402" s="36"/>
      <c r="I402" s="4"/>
      <c r="J402" s="4"/>
      <c r="K402" s="4"/>
    </row>
    <row r="403" spans="1:11" s="17" customFormat="1" x14ac:dyDescent="0.2">
      <c r="A403" s="150"/>
      <c r="B403" s="4"/>
      <c r="C403" s="4"/>
      <c r="D403" s="5"/>
      <c r="E403" s="36"/>
      <c r="F403" s="36"/>
      <c r="G403" s="36"/>
      <c r="H403" s="36"/>
      <c r="I403" s="4"/>
      <c r="J403" s="4"/>
      <c r="K403" s="4"/>
    </row>
    <row r="404" spans="1:11" s="17" customFormat="1" x14ac:dyDescent="0.2">
      <c r="A404" s="150"/>
      <c r="B404" s="4"/>
      <c r="C404" s="4"/>
      <c r="D404" s="5"/>
      <c r="E404" s="36"/>
      <c r="F404" s="36"/>
      <c r="G404" s="36"/>
      <c r="H404" s="36"/>
      <c r="I404" s="4"/>
      <c r="J404" s="4"/>
      <c r="K404" s="4"/>
    </row>
    <row r="405" spans="1:11" s="17" customFormat="1" x14ac:dyDescent="0.2">
      <c r="A405" s="150"/>
      <c r="B405" s="4"/>
      <c r="C405" s="4"/>
      <c r="D405" s="5"/>
      <c r="E405" s="36"/>
      <c r="F405" s="36"/>
      <c r="G405" s="36"/>
      <c r="H405" s="36"/>
      <c r="I405" s="4"/>
      <c r="J405" s="4"/>
      <c r="K405" s="4"/>
    </row>
    <row r="406" spans="1:11" s="17" customFormat="1" x14ac:dyDescent="0.2">
      <c r="A406" s="150"/>
      <c r="B406" s="4"/>
      <c r="C406" s="4"/>
      <c r="D406" s="5"/>
      <c r="E406" s="36"/>
      <c r="F406" s="36"/>
      <c r="G406" s="36"/>
      <c r="H406" s="36"/>
      <c r="I406" s="4"/>
      <c r="J406" s="4"/>
      <c r="K406" s="4"/>
    </row>
    <row r="407" spans="1:11" s="17" customFormat="1" x14ac:dyDescent="0.2">
      <c r="A407" s="150"/>
      <c r="B407" s="4"/>
      <c r="C407" s="4"/>
      <c r="D407" s="5"/>
      <c r="E407" s="36"/>
      <c r="F407" s="36"/>
      <c r="G407" s="36"/>
      <c r="H407" s="36"/>
      <c r="I407" s="4"/>
      <c r="J407" s="4"/>
      <c r="K407" s="4"/>
    </row>
    <row r="408" spans="1:11" s="17" customFormat="1" x14ac:dyDescent="0.2">
      <c r="A408" s="150"/>
      <c r="B408" s="4"/>
      <c r="C408" s="4"/>
      <c r="D408" s="5"/>
      <c r="E408" s="36"/>
      <c r="F408" s="36"/>
      <c r="G408" s="36"/>
      <c r="H408" s="36"/>
      <c r="I408" s="4"/>
      <c r="J408" s="4"/>
      <c r="K408" s="4"/>
    </row>
    <row r="409" spans="1:11" s="17" customFormat="1" x14ac:dyDescent="0.2">
      <c r="A409" s="150"/>
      <c r="B409" s="4"/>
      <c r="C409" s="4"/>
      <c r="D409" s="5"/>
      <c r="E409" s="36"/>
      <c r="F409" s="36"/>
      <c r="G409" s="36"/>
      <c r="H409" s="36"/>
      <c r="I409" s="4"/>
      <c r="J409" s="4"/>
      <c r="K409" s="4"/>
    </row>
    <row r="410" spans="1:11" s="17" customFormat="1" x14ac:dyDescent="0.2">
      <c r="A410" s="150"/>
      <c r="B410" s="4"/>
      <c r="C410" s="4"/>
      <c r="D410" s="5"/>
      <c r="E410" s="36"/>
      <c r="F410" s="36"/>
      <c r="G410" s="36"/>
      <c r="H410" s="36"/>
      <c r="I410" s="4"/>
      <c r="J410" s="4"/>
      <c r="K410" s="4"/>
    </row>
    <row r="411" spans="1:11" s="17" customFormat="1" x14ac:dyDescent="0.2">
      <c r="A411" s="150"/>
      <c r="B411" s="4"/>
      <c r="C411" s="4"/>
      <c r="D411" s="5"/>
      <c r="E411" s="36"/>
      <c r="F411" s="36"/>
      <c r="G411" s="36"/>
      <c r="H411" s="36"/>
      <c r="I411" s="4"/>
      <c r="J411" s="4"/>
      <c r="K411" s="4"/>
    </row>
    <row r="412" spans="1:11" s="17" customFormat="1" x14ac:dyDescent="0.2">
      <c r="A412" s="150"/>
      <c r="B412" s="4"/>
      <c r="C412" s="4"/>
      <c r="D412" s="5"/>
      <c r="E412" s="36"/>
      <c r="F412" s="36"/>
      <c r="G412" s="36"/>
      <c r="H412" s="36"/>
      <c r="I412" s="4"/>
      <c r="J412" s="4"/>
      <c r="K412" s="4"/>
    </row>
    <row r="413" spans="1:11" s="17" customFormat="1" x14ac:dyDescent="0.2">
      <c r="A413" s="150"/>
      <c r="B413" s="4"/>
      <c r="C413" s="4"/>
      <c r="D413" s="5"/>
      <c r="E413" s="36"/>
      <c r="F413" s="36"/>
      <c r="G413" s="36"/>
      <c r="H413" s="36"/>
      <c r="I413" s="4"/>
      <c r="J413" s="4"/>
      <c r="K413" s="4"/>
    </row>
    <row r="414" spans="1:11" s="17" customFormat="1" x14ac:dyDescent="0.2">
      <c r="A414" s="150"/>
      <c r="B414" s="4"/>
      <c r="C414" s="4"/>
      <c r="D414" s="5"/>
      <c r="E414" s="36"/>
      <c r="F414" s="36"/>
      <c r="G414" s="36"/>
      <c r="H414" s="36"/>
      <c r="I414" s="4"/>
      <c r="J414" s="4"/>
      <c r="K414" s="4"/>
    </row>
    <row r="415" spans="1:11" s="17" customFormat="1" x14ac:dyDescent="0.2">
      <c r="A415" s="150"/>
      <c r="B415" s="4"/>
      <c r="C415" s="4"/>
      <c r="D415" s="5"/>
      <c r="E415" s="36"/>
      <c r="F415" s="36"/>
      <c r="G415" s="36"/>
      <c r="H415" s="36"/>
      <c r="I415" s="4"/>
      <c r="J415" s="4"/>
      <c r="K415" s="4"/>
    </row>
    <row r="416" spans="1:11" s="17" customFormat="1" x14ac:dyDescent="0.2">
      <c r="A416" s="150"/>
      <c r="B416" s="4"/>
      <c r="C416" s="4"/>
      <c r="D416" s="5"/>
      <c r="E416" s="36"/>
      <c r="F416" s="36"/>
      <c r="G416" s="36"/>
      <c r="H416" s="36"/>
      <c r="I416" s="4"/>
      <c r="J416" s="4"/>
      <c r="K416" s="4"/>
    </row>
    <row r="417" spans="1:11" s="17" customFormat="1" x14ac:dyDescent="0.2">
      <c r="A417" s="150"/>
      <c r="B417" s="4"/>
      <c r="C417" s="4"/>
      <c r="D417" s="5"/>
      <c r="E417" s="36"/>
      <c r="F417" s="36"/>
      <c r="G417" s="36"/>
      <c r="H417" s="36"/>
      <c r="I417" s="4"/>
      <c r="J417" s="4"/>
      <c r="K417" s="4"/>
    </row>
    <row r="418" spans="1:11" s="17" customFormat="1" x14ac:dyDescent="0.2">
      <c r="A418" s="150"/>
      <c r="B418" s="4"/>
      <c r="C418" s="4"/>
      <c r="D418" s="5"/>
      <c r="E418" s="36"/>
      <c r="F418" s="36"/>
      <c r="G418" s="36"/>
      <c r="H418" s="36"/>
      <c r="I418" s="4"/>
      <c r="J418" s="4"/>
      <c r="K418" s="4"/>
    </row>
    <row r="419" spans="1:11" s="17" customFormat="1" x14ac:dyDescent="0.2">
      <c r="A419" s="150"/>
      <c r="B419" s="4"/>
      <c r="C419" s="4"/>
      <c r="D419" s="5"/>
      <c r="E419" s="36"/>
      <c r="F419" s="36"/>
      <c r="G419" s="36"/>
      <c r="H419" s="36"/>
      <c r="I419" s="4"/>
      <c r="J419" s="4"/>
      <c r="K419" s="4"/>
    </row>
    <row r="420" spans="1:11" s="17" customFormat="1" x14ac:dyDescent="0.2">
      <c r="A420" s="150"/>
      <c r="B420" s="4"/>
      <c r="C420" s="4"/>
      <c r="D420" s="5"/>
      <c r="E420" s="36"/>
      <c r="F420" s="36"/>
      <c r="G420" s="36"/>
      <c r="H420" s="36"/>
      <c r="I420" s="4"/>
      <c r="J420" s="4"/>
      <c r="K420" s="4"/>
    </row>
    <row r="421" spans="1:11" s="17" customFormat="1" x14ac:dyDescent="0.2">
      <c r="A421" s="150"/>
      <c r="B421" s="4"/>
      <c r="C421" s="4"/>
      <c r="D421" s="5"/>
      <c r="E421" s="36"/>
      <c r="F421" s="36"/>
      <c r="G421" s="36"/>
      <c r="H421" s="36"/>
      <c r="I421" s="4"/>
      <c r="J421" s="4"/>
      <c r="K421" s="4"/>
    </row>
    <row r="422" spans="1:11" s="17" customFormat="1" x14ac:dyDescent="0.2">
      <c r="A422" s="150"/>
      <c r="B422" s="4"/>
      <c r="C422" s="4"/>
      <c r="D422" s="5"/>
      <c r="E422" s="36"/>
      <c r="F422" s="36"/>
      <c r="G422" s="36"/>
      <c r="H422" s="36"/>
      <c r="I422" s="4"/>
      <c r="J422" s="4"/>
      <c r="K422" s="4"/>
    </row>
    <row r="423" spans="1:11" s="17" customFormat="1" x14ac:dyDescent="0.2">
      <c r="A423" s="150"/>
      <c r="B423" s="4"/>
      <c r="C423" s="4"/>
      <c r="D423" s="5"/>
      <c r="E423" s="36"/>
      <c r="F423" s="36"/>
      <c r="G423" s="36"/>
      <c r="H423" s="36"/>
      <c r="I423" s="4"/>
      <c r="J423" s="4"/>
      <c r="K423" s="4"/>
    </row>
    <row r="424" spans="1:11" s="17" customFormat="1" x14ac:dyDescent="0.2">
      <c r="A424" s="150"/>
      <c r="B424" s="4"/>
      <c r="C424" s="4"/>
      <c r="D424" s="5"/>
      <c r="E424" s="36"/>
      <c r="F424" s="36"/>
      <c r="G424" s="36"/>
      <c r="H424" s="36"/>
      <c r="I424" s="4"/>
      <c r="J424" s="4"/>
      <c r="K424" s="4"/>
    </row>
    <row r="425" spans="1:11" s="17" customFormat="1" x14ac:dyDescent="0.2">
      <c r="A425" s="150"/>
      <c r="B425" s="4"/>
      <c r="C425" s="4"/>
      <c r="D425" s="5"/>
      <c r="E425" s="36"/>
      <c r="F425" s="36"/>
      <c r="G425" s="36"/>
      <c r="H425" s="36"/>
      <c r="I425" s="4"/>
      <c r="J425" s="4"/>
      <c r="K425" s="4"/>
    </row>
    <row r="426" spans="1:11" s="17" customFormat="1" x14ac:dyDescent="0.2">
      <c r="A426" s="150"/>
      <c r="B426" s="19"/>
      <c r="C426" s="19"/>
      <c r="D426" s="13"/>
      <c r="E426" s="9"/>
      <c r="F426" s="9"/>
      <c r="G426" s="9"/>
      <c r="H426" s="9"/>
      <c r="I426" s="19"/>
      <c r="J426" s="19"/>
      <c r="K426" s="19"/>
    </row>
    <row r="427" spans="1:11" s="17" customFormat="1" x14ac:dyDescent="0.2">
      <c r="A427" s="150"/>
      <c r="B427" s="19"/>
      <c r="C427" s="19"/>
      <c r="D427" s="13"/>
      <c r="E427" s="9"/>
      <c r="F427" s="9"/>
      <c r="G427" s="9"/>
      <c r="H427" s="9"/>
      <c r="I427" s="19"/>
      <c r="J427" s="19"/>
      <c r="K427" s="19"/>
    </row>
    <row r="428" spans="1:11" s="17" customFormat="1" x14ac:dyDescent="0.2">
      <c r="A428" s="150"/>
      <c r="B428" s="19"/>
      <c r="C428" s="19"/>
      <c r="D428" s="13"/>
      <c r="E428" s="9"/>
      <c r="F428" s="9"/>
      <c r="G428" s="9"/>
      <c r="H428" s="9"/>
      <c r="I428" s="19"/>
      <c r="J428" s="19"/>
      <c r="K428" s="19"/>
    </row>
    <row r="429" spans="1:11" s="17" customFormat="1" x14ac:dyDescent="0.2">
      <c r="A429" s="150"/>
      <c r="B429" s="19"/>
      <c r="C429" s="19"/>
      <c r="D429" s="13"/>
      <c r="E429" s="9"/>
      <c r="F429" s="9"/>
      <c r="G429" s="9"/>
      <c r="H429" s="9"/>
      <c r="I429" s="19"/>
      <c r="J429" s="19"/>
      <c r="K429" s="19"/>
    </row>
    <row r="430" spans="1:11" s="17" customFormat="1" x14ac:dyDescent="0.2">
      <c r="A430" s="150"/>
      <c r="B430" s="19"/>
      <c r="C430" s="19"/>
      <c r="D430" s="13"/>
      <c r="E430" s="9"/>
      <c r="F430" s="9"/>
      <c r="G430" s="9"/>
      <c r="H430" s="9"/>
      <c r="I430" s="19"/>
      <c r="J430" s="19"/>
      <c r="K430" s="19"/>
    </row>
    <row r="431" spans="1:11" s="17" customFormat="1" x14ac:dyDescent="0.2">
      <c r="A431" s="150"/>
      <c r="B431" s="19"/>
      <c r="C431" s="19"/>
      <c r="D431" s="13"/>
      <c r="E431" s="9"/>
      <c r="F431" s="9"/>
      <c r="G431" s="9"/>
      <c r="H431" s="9"/>
      <c r="I431" s="19"/>
      <c r="J431" s="19"/>
      <c r="K431" s="19"/>
    </row>
  </sheetData>
  <autoFilter ref="A10:AR355"/>
  <customSheetViews>
    <customSheetView guid="{30A4C298-4998-4A18-8CAA-21263EA70778}" scale="70" showPageBreaks="1" fitToPage="1" printArea="1" showAutoFilter="1" view="pageBreakPreview" topLeftCell="A304">
      <pane xSplit="2" topLeftCell="C1" activePane="topRight" state="frozen"/>
      <selection pane="topRight" activeCell="C306" sqref="C306"/>
      <rowBreaks count="4" manualBreakCount="4">
        <brk id="138" max="16383" man="1"/>
        <brk id="147" max="24" man="1"/>
        <brk id="247" max="24" man="1"/>
        <brk id="328" max="24" man="1"/>
      </rowBreaks>
      <pageMargins left="0.23622047244094491" right="0.23622047244094491" top="0.14000000000000001" bottom="0.33" header="0.31496062992125984" footer="0.31496062992125984"/>
      <pageSetup paperSize="9" scale="39" fitToHeight="0" orientation="landscape" r:id="rId1"/>
      <headerFooter alignWithMargins="0">
        <oddFooter>Страница &amp;P</oddFooter>
      </headerFooter>
      <autoFilter ref="A10:BF342"/>
    </customSheetView>
  </customSheetViews>
  <mergeCells count="22">
    <mergeCell ref="B258:D258"/>
    <mergeCell ref="B295:D295"/>
    <mergeCell ref="B309:D309"/>
    <mergeCell ref="B2:K3"/>
    <mergeCell ref="B4:K4"/>
    <mergeCell ref="B6:K6"/>
    <mergeCell ref="B5:K5"/>
    <mergeCell ref="B205:D205"/>
    <mergeCell ref="A7:A9"/>
    <mergeCell ref="B7:B9"/>
    <mergeCell ref="C7:C9"/>
    <mergeCell ref="D7:D9"/>
    <mergeCell ref="B64:K64"/>
    <mergeCell ref="B11:K11"/>
    <mergeCell ref="E7:E9"/>
    <mergeCell ref="G7:G9"/>
    <mergeCell ref="I8:I9"/>
    <mergeCell ref="J8:J9"/>
    <mergeCell ref="F7:F9"/>
    <mergeCell ref="H7:H9"/>
    <mergeCell ref="K7:K9"/>
    <mergeCell ref="I7:J7"/>
  </mergeCells>
  <pageMargins left="0.23622047244094491" right="0.23622047244094491" top="0.14000000000000001" bottom="0.33" header="0.31496062992125984" footer="0.31496062992125984"/>
  <pageSetup paperSize="9" scale="62" fitToHeight="0" orientation="landscape" r:id="rId2"/>
  <headerFooter alignWithMargins="0">
    <oddFooter>Страница &amp;P</oddFooter>
  </headerFooter>
  <rowBreaks count="6" manualBreakCount="6">
    <brk id="142" max="16383" man="1"/>
    <brk id="151" max="24" man="1"/>
    <brk id="231" max="10" man="1"/>
    <brk id="238" max="10" man="1"/>
    <brk id="257" max="24" man="1"/>
    <brk id="340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 2015-2017 гг.</vt:lpstr>
      <vt:lpstr>'КП 2015-2017 гг.'!Заголовки_для_печати</vt:lpstr>
      <vt:lpstr>'КП 2015-2017 гг.'!Область_печати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Арихина Ирина Николаевна</dc:creator>
  <cp:lastModifiedBy>Перфильева Татьяна Олеговна</cp:lastModifiedBy>
  <cp:lastPrinted>2015-04-16T11:37:57Z</cp:lastPrinted>
  <dcterms:created xsi:type="dcterms:W3CDTF">2014-06-11T10:39:58Z</dcterms:created>
  <dcterms:modified xsi:type="dcterms:W3CDTF">2015-04-16T12:20:05Z</dcterms:modified>
</cp:coreProperties>
</file>