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0" yWindow="-210" windowWidth="25500" windowHeight="13350"/>
  </bookViews>
  <sheets>
    <sheet name="Мониторинг 2 кв." sheetId="1" r:id="rId1"/>
  </sheets>
  <definedNames>
    <definedName name="_xlnm._FilterDatabase" localSheetId="0" hidden="1">'Мониторинг 2 кв.'!$A$11:$AR$367</definedName>
    <definedName name="Z_30A4C298_4998_4A18_8CAA_21263EA70778_.wvu.FilterData" localSheetId="0" hidden="1">'Мониторинг 2 кв.'!$A$11:$AR$367</definedName>
    <definedName name="Z_30A4C298_4998_4A18_8CAA_21263EA70778_.wvu.PrintArea" localSheetId="0" hidden="1">'Мониторинг 2 кв.'!$A$1:$K$344</definedName>
    <definedName name="Z_30A4C298_4998_4A18_8CAA_21263EA70778_.wvu.PrintTitles" localSheetId="0" hidden="1">'Мониторинг 2 кв.'!$8:$11</definedName>
    <definedName name="_xlnm.Print_Titles" localSheetId="0">'Мониторинг 2 кв.'!$8:$11</definedName>
    <definedName name="_xlnm.Print_Area" localSheetId="0">'Мониторинг 2 кв.'!$A$1:$K$345</definedName>
  </definedNames>
  <calcPr calcId="145621"/>
  <customWorkbookViews>
    <customWorkbookView name="Аниськина Людмила Ивановна - Личное представление" guid="{30A4C298-4998-4A18-8CAA-21263EA70778}" mergeInterval="0" personalView="1" maximized="1" windowWidth="1916" windowHeight="821" activeSheetId="1"/>
  </customWorkbookViews>
</workbook>
</file>

<file path=xl/calcChain.xml><?xml version="1.0" encoding="utf-8"?>
<calcChain xmlns="http://schemas.openxmlformats.org/spreadsheetml/2006/main">
  <c r="K130" i="1" l="1"/>
  <c r="K93" i="1"/>
  <c r="J339" i="1" l="1"/>
  <c r="J327" i="1"/>
  <c r="J321" i="1"/>
  <c r="J299" i="1"/>
  <c r="J293" i="1"/>
  <c r="J285" i="1"/>
  <c r="J281" i="1"/>
  <c r="J265" i="1"/>
  <c r="J259" i="1"/>
  <c r="J255" i="1"/>
  <c r="J232" i="1"/>
  <c r="J204" i="1"/>
  <c r="J195" i="1"/>
  <c r="J174" i="1"/>
  <c r="J168" i="1"/>
  <c r="J157" i="1" l="1"/>
  <c r="J146" i="1"/>
  <c r="J130" i="1"/>
  <c r="J126" i="1"/>
  <c r="J120" i="1"/>
  <c r="J106" i="1"/>
  <c r="J93" i="1"/>
  <c r="J87" i="1"/>
  <c r="J58" i="1"/>
  <c r="J43" i="1"/>
  <c r="J21" i="1"/>
  <c r="J291" i="1" l="1"/>
  <c r="K106" i="1"/>
  <c r="I299" i="1" l="1"/>
  <c r="J184" i="1"/>
  <c r="K184" i="1"/>
  <c r="I184" i="1"/>
  <c r="I273" i="1" l="1"/>
  <c r="A13" i="1" l="1"/>
  <c r="K277" i="1" l="1"/>
  <c r="I277" i="1"/>
  <c r="J224" i="1"/>
  <c r="K224" i="1"/>
  <c r="I224" i="1"/>
  <c r="I83" i="1"/>
  <c r="J333" i="1" l="1"/>
  <c r="K333" i="1"/>
  <c r="I333" i="1"/>
  <c r="J304" i="1"/>
  <c r="J310" i="1" s="1"/>
  <c r="K304" i="1"/>
  <c r="I304" i="1"/>
  <c r="J247" i="1"/>
  <c r="K247" i="1"/>
  <c r="I247" i="1"/>
  <c r="J180" i="1" l="1"/>
  <c r="K180" i="1"/>
  <c r="I180" i="1"/>
  <c r="K174" i="1"/>
  <c r="I174" i="1"/>
  <c r="J162" i="1"/>
  <c r="K162" i="1"/>
  <c r="I162" i="1"/>
  <c r="K157" i="1"/>
  <c r="J152" i="1"/>
  <c r="K152" i="1"/>
  <c r="J140" i="1"/>
  <c r="K140" i="1"/>
  <c r="J134" i="1"/>
  <c r="K134" i="1"/>
  <c r="I134" i="1"/>
  <c r="J66" i="1" l="1"/>
  <c r="K66" i="1"/>
  <c r="J53" i="1"/>
  <c r="K53" i="1"/>
  <c r="J33" i="1"/>
  <c r="K33" i="1"/>
  <c r="J27" i="1"/>
  <c r="K27" i="1"/>
  <c r="J13" i="1"/>
  <c r="K13" i="1"/>
  <c r="I13" i="1"/>
  <c r="J312" i="1" l="1"/>
  <c r="I312" i="1"/>
  <c r="J315" i="1"/>
  <c r="I315" i="1"/>
  <c r="J238" i="1"/>
  <c r="J253" i="1" s="1"/>
  <c r="I238" i="1"/>
  <c r="I66" i="1"/>
  <c r="J343" i="1" l="1"/>
  <c r="J112" i="1"/>
  <c r="J210" i="1" s="1"/>
  <c r="K112" i="1"/>
  <c r="I112" i="1"/>
  <c r="K339" i="1" l="1"/>
  <c r="I339" i="1"/>
  <c r="K327" i="1"/>
  <c r="I327" i="1"/>
  <c r="K321" i="1"/>
  <c r="I321" i="1"/>
  <c r="K315" i="1"/>
  <c r="K312" i="1"/>
  <c r="K293" i="1"/>
  <c r="K310" i="1" s="1"/>
  <c r="I293" i="1"/>
  <c r="I310" i="1" s="1"/>
  <c r="K285" i="1"/>
  <c r="I285" i="1"/>
  <c r="K281" i="1"/>
  <c r="K265" i="1"/>
  <c r="K259" i="1"/>
  <c r="I259" i="1"/>
  <c r="K255" i="1"/>
  <c r="I255" i="1"/>
  <c r="K238" i="1"/>
  <c r="K232" i="1"/>
  <c r="K204" i="1"/>
  <c r="K168" i="1"/>
  <c r="I168" i="1"/>
  <c r="K146" i="1"/>
  <c r="I146" i="1"/>
  <c r="I140" i="1"/>
  <c r="I130" i="1"/>
  <c r="K126" i="1"/>
  <c r="I126" i="1"/>
  <c r="K120" i="1"/>
  <c r="I120" i="1"/>
  <c r="I93" i="1"/>
  <c r="K75" i="1"/>
  <c r="I75" i="1"/>
  <c r="I71" i="1"/>
  <c r="J64" i="1"/>
  <c r="J344" i="1" s="1"/>
  <c r="K58" i="1"/>
  <c r="I58" i="1"/>
  <c r="I53" i="1"/>
  <c r="K43" i="1"/>
  <c r="I43" i="1"/>
  <c r="K39" i="1"/>
  <c r="I39" i="1"/>
  <c r="I34" i="1"/>
  <c r="I33" i="1" s="1"/>
  <c r="K21" i="1"/>
  <c r="I21" i="1"/>
  <c r="K64" i="1" l="1"/>
  <c r="K343" i="1"/>
  <c r="I343" i="1"/>
  <c r="K253" i="1"/>
  <c r="K291" i="1"/>
  <c r="I204" i="1"/>
  <c r="I87" i="1"/>
  <c r="I152" i="1"/>
  <c r="I281" i="1"/>
  <c r="I232" i="1"/>
  <c r="I253" i="1" s="1"/>
  <c r="I265" i="1"/>
  <c r="I27" i="1"/>
  <c r="I64" i="1" s="1"/>
  <c r="I195" i="1"/>
  <c r="K87" i="1"/>
  <c r="K195" i="1"/>
  <c r="I291" i="1" l="1"/>
  <c r="K210" i="1"/>
  <c r="K344" i="1" s="1"/>
  <c r="I210" i="1"/>
  <c r="I344" i="1" l="1"/>
</calcChain>
</file>

<file path=xl/sharedStrings.xml><?xml version="1.0" encoding="utf-8"?>
<sst xmlns="http://schemas.openxmlformats.org/spreadsheetml/2006/main" count="1612" uniqueCount="563">
  <si>
    <t>№</t>
  </si>
  <si>
    <t>Наименование ВЦП, основного мероприятия, контрольного события программы</t>
  </si>
  <si>
    <t>Срок окончания реализации (дата контрольного события)</t>
  </si>
  <si>
    <t xml:space="preserve">Подпрограмма 1 "Институты информационного общества" </t>
  </si>
  <si>
    <t>Х</t>
  </si>
  <si>
    <t>X</t>
  </si>
  <si>
    <t>Итого по мероприятиям подпрограммы 1:</t>
  </si>
  <si>
    <t xml:space="preserve">Подпрограмма 2 "Электронное правительство" </t>
  </si>
  <si>
    <t>Итого по мероприятиям подпрограммы 2:</t>
  </si>
  <si>
    <t>Подпрограмма 3 "Развитие инфраструктуры информационно-коммуникационных технологий и систем связи</t>
  </si>
  <si>
    <t>Итого по мероприятиям подпрограммы 3:</t>
  </si>
  <si>
    <t xml:space="preserve">Подпрограмма 4 "Безопасность в информационном обществе" </t>
  </si>
  <si>
    <t>Итого по мероприятиям подпрограммы 4:</t>
  </si>
  <si>
    <t xml:space="preserve">Подпрограмма 5 "Инфраструктура пространственных данных" </t>
  </si>
  <si>
    <t>Итого по мероприятиям подпрограммы 5:</t>
  </si>
  <si>
    <t>Итого по мероприятиям подпрограммы 6:</t>
  </si>
  <si>
    <t>Итого по государственной программе</t>
  </si>
  <si>
    <t xml:space="preserve">31.12.2015
</t>
  </si>
  <si>
    <t>Руководитель Комитета информатизации и связи Республики Коми</t>
  </si>
  <si>
    <t xml:space="preserve">Руководитель Комитета информатизации и связи Республики Коми </t>
  </si>
  <si>
    <t>Заместитель руководителя Комитета информатизации и связи Республики Коми</t>
  </si>
  <si>
    <t xml:space="preserve">Министр природных ресурсов и охраны окружающей среды Республики Коми </t>
  </si>
  <si>
    <t>Руководитель Агентства Республики Коми по печати и массовым коммуникациям</t>
  </si>
  <si>
    <t xml:space="preserve">Подпрограмма 6 "Обеспечение реализации государственной программы" </t>
  </si>
  <si>
    <t>1.1</t>
  </si>
  <si>
    <t>1.2</t>
  </si>
  <si>
    <t>1.3</t>
  </si>
  <si>
    <t>1.4</t>
  </si>
  <si>
    <t>2.1</t>
  </si>
  <si>
    <t>2.2</t>
  </si>
  <si>
    <t>3.1</t>
  </si>
  <si>
    <t>3.2</t>
  </si>
  <si>
    <t>4.1</t>
  </si>
  <si>
    <t>4.2</t>
  </si>
  <si>
    <t>5.1</t>
  </si>
  <si>
    <t>5.2</t>
  </si>
  <si>
    <t>6.1</t>
  </si>
  <si>
    <t>6.2</t>
  </si>
  <si>
    <t>7.1</t>
  </si>
  <si>
    <t>7.2</t>
  </si>
  <si>
    <t>8</t>
  </si>
  <si>
    <t>8.1</t>
  </si>
  <si>
    <t>8.2</t>
  </si>
  <si>
    <t>9</t>
  </si>
  <si>
    <t>9.1</t>
  </si>
  <si>
    <t>9.2</t>
  </si>
  <si>
    <t>10</t>
  </si>
  <si>
    <t>10.1</t>
  </si>
  <si>
    <t>10.2</t>
  </si>
  <si>
    <t>11</t>
  </si>
  <si>
    <t>11.1</t>
  </si>
  <si>
    <t>11.2</t>
  </si>
  <si>
    <t>12</t>
  </si>
  <si>
    <t>12.1</t>
  </si>
  <si>
    <t>12.2</t>
  </si>
  <si>
    <t>13</t>
  </si>
  <si>
    <t>13.1</t>
  </si>
  <si>
    <t>13.2</t>
  </si>
  <si>
    <t>14</t>
  </si>
  <si>
    <t>14.1</t>
  </si>
  <si>
    <t>14.2</t>
  </si>
  <si>
    <t>15</t>
  </si>
  <si>
    <t>15.1</t>
  </si>
  <si>
    <t>15.2</t>
  </si>
  <si>
    <t>16</t>
  </si>
  <si>
    <t>16.1</t>
  </si>
  <si>
    <t>16.2</t>
  </si>
  <si>
    <t>16.3</t>
  </si>
  <si>
    <t>17</t>
  </si>
  <si>
    <t>17.1</t>
  </si>
  <si>
    <t>17.2</t>
  </si>
  <si>
    <t>18</t>
  </si>
  <si>
    <t>19</t>
  </si>
  <si>
    <t>18.1</t>
  </si>
  <si>
    <t>18.2</t>
  </si>
  <si>
    <t>19.1</t>
  </si>
  <si>
    <t>19.2</t>
  </si>
  <si>
    <t>20</t>
  </si>
  <si>
    <t>20.1</t>
  </si>
  <si>
    <t>20.2</t>
  </si>
  <si>
    <t>21</t>
  </si>
  <si>
    <t>21.1</t>
  </si>
  <si>
    <t>21.2</t>
  </si>
  <si>
    <t>22</t>
  </si>
  <si>
    <t>22.1</t>
  </si>
  <si>
    <t>22.2</t>
  </si>
  <si>
    <t>23</t>
  </si>
  <si>
    <t>23.1</t>
  </si>
  <si>
    <t>23.2</t>
  </si>
  <si>
    <t>24</t>
  </si>
  <si>
    <t>24.1</t>
  </si>
  <si>
    <t>24.2</t>
  </si>
  <si>
    <t>25</t>
  </si>
  <si>
    <t>25.1</t>
  </si>
  <si>
    <t>25.2</t>
  </si>
  <si>
    <t>26</t>
  </si>
  <si>
    <t>26.1</t>
  </si>
  <si>
    <t>26.2</t>
  </si>
  <si>
    <t>27</t>
  </si>
  <si>
    <t>27.1</t>
  </si>
  <si>
    <t>27.2</t>
  </si>
  <si>
    <t>28</t>
  </si>
  <si>
    <t>28.1</t>
  </si>
  <si>
    <t>28.2</t>
  </si>
  <si>
    <t>29</t>
  </si>
  <si>
    <t>29.1</t>
  </si>
  <si>
    <t>29.2</t>
  </si>
  <si>
    <t>30</t>
  </si>
  <si>
    <t>30.1</t>
  </si>
  <si>
    <t>30.2</t>
  </si>
  <si>
    <t>31</t>
  </si>
  <si>
    <t>31.1</t>
  </si>
  <si>
    <t>31.2</t>
  </si>
  <si>
    <t>32</t>
  </si>
  <si>
    <t>32.1</t>
  </si>
  <si>
    <t>32.2</t>
  </si>
  <si>
    <t>33</t>
  </si>
  <si>
    <t>33.1</t>
  </si>
  <si>
    <t>33.2</t>
  </si>
  <si>
    <t>34</t>
  </si>
  <si>
    <t>34.1</t>
  </si>
  <si>
    <t>34.2</t>
  </si>
  <si>
    <t>35</t>
  </si>
  <si>
    <t>35.1</t>
  </si>
  <si>
    <t>35.2</t>
  </si>
  <si>
    <t>36</t>
  </si>
  <si>
    <t>36.1</t>
  </si>
  <si>
    <t>36.2</t>
  </si>
  <si>
    <t>38</t>
  </si>
  <si>
    <t>38.1</t>
  </si>
  <si>
    <t>38.2</t>
  </si>
  <si>
    <t>39</t>
  </si>
  <si>
    <t>39.1</t>
  </si>
  <si>
    <t>39.2</t>
  </si>
  <si>
    <t>40</t>
  </si>
  <si>
    <t>40.1</t>
  </si>
  <si>
    <t>40.2</t>
  </si>
  <si>
    <t>41</t>
  </si>
  <si>
    <t>41.1</t>
  </si>
  <si>
    <t>41.2</t>
  </si>
  <si>
    <t>42</t>
  </si>
  <si>
    <t>42.2</t>
  </si>
  <si>
    <t>43</t>
  </si>
  <si>
    <t>43.1</t>
  </si>
  <si>
    <t>43.2</t>
  </si>
  <si>
    <t>44</t>
  </si>
  <si>
    <t>44.1</t>
  </si>
  <si>
    <t>44.2</t>
  </si>
  <si>
    <t>45</t>
  </si>
  <si>
    <t>45.1</t>
  </si>
  <si>
    <t>45.2</t>
  </si>
  <si>
    <t>46</t>
  </si>
  <si>
    <t>46.1</t>
  </si>
  <si>
    <t>46.2</t>
  </si>
  <si>
    <t>48</t>
  </si>
  <si>
    <t>48.1</t>
  </si>
  <si>
    <t>48.2</t>
  </si>
  <si>
    <t>50</t>
  </si>
  <si>
    <t>50.1</t>
  </si>
  <si>
    <t>50.2</t>
  </si>
  <si>
    <t>51</t>
  </si>
  <si>
    <t>51.1</t>
  </si>
  <si>
    <t>51.2</t>
  </si>
  <si>
    <t>52</t>
  </si>
  <si>
    <t>52.1</t>
  </si>
  <si>
    <t>52.2</t>
  </si>
  <si>
    <t>53</t>
  </si>
  <si>
    <t>53.1</t>
  </si>
  <si>
    <t>53.2</t>
  </si>
  <si>
    <t>54</t>
  </si>
  <si>
    <t>54.1</t>
  </si>
  <si>
    <t>54.2</t>
  </si>
  <si>
    <t>55</t>
  </si>
  <si>
    <t>55.1</t>
  </si>
  <si>
    <t>55.2</t>
  </si>
  <si>
    <t>56</t>
  </si>
  <si>
    <t>56.1</t>
  </si>
  <si>
    <t>56.2</t>
  </si>
  <si>
    <t>57</t>
  </si>
  <si>
    <t>57.1</t>
  </si>
  <si>
    <t>57.2</t>
  </si>
  <si>
    <t>58</t>
  </si>
  <si>
    <t>58.1</t>
  </si>
  <si>
    <t>58.2</t>
  </si>
  <si>
    <t>42.1</t>
  </si>
  <si>
    <t>59</t>
  </si>
  <si>
    <t>59.1</t>
  </si>
  <si>
    <t>59.2</t>
  </si>
  <si>
    <t>49</t>
  </si>
  <si>
    <t>49.1</t>
  </si>
  <si>
    <t>49.2</t>
  </si>
  <si>
    <t>Основное мероприятие 1.01.01 Пропаганда и популяризация возможностей информационного общества и информационных технологий</t>
  </si>
  <si>
    <t>1.01.01.01 Подготовка методических материалов и курсов для информирования населения</t>
  </si>
  <si>
    <t>1.01.01.02 Разработка и тиражирование наглядных материалов, текстовых и графических материалов, сувенирной продукции</t>
  </si>
  <si>
    <t>1.01.01.03 Проведение открытых лекций, семинаров, участие в массовых мероприятиях</t>
  </si>
  <si>
    <t>1.01.01.04 Проведение работ по выпуску второго дополненного и переработанного издания энциклопедии "Республика Коми"</t>
  </si>
  <si>
    <t>Основное мероприятие 1.01.02 Обеспечение доступа к информации о деятельности государственных органов Республики Коми и органов местного самоуправления в Республике Коми</t>
  </si>
  <si>
    <t>1.01.02.01 Размещение в средствах массовой информации, учрежденных органами законодательной и исполнительной власти Республики Коми, материалов о деятельности государственных органов Республики Коми и органов местного самоуправления в Республике Коми</t>
  </si>
  <si>
    <t>1.01.02.02 Оказание методической помощи (консультаций) по наполнению сетевых ресурсов</t>
  </si>
  <si>
    <t>Основное мероприятие 1.01.03 Содействие использованию населением Республики Коми инструментов информационных технологий</t>
  </si>
  <si>
    <t>1.01.03.01 Организационные мероприятия по обеспечению деятельности волонтерских центров (организационные расходы)</t>
  </si>
  <si>
    <t xml:space="preserve">1.01.03.02 Организация обучающих мероприятий, в том числе курсов повышения квалификации </t>
  </si>
  <si>
    <t>Основное мероприятие 1.01.04 Совершенствование механизмов обеспечения права граждан, организаций и общественных объединений на обращение в государственные органы Республики Коми и органы местного самоуправления в Республике Коми</t>
  </si>
  <si>
    <t>1.01.04.01 Организация мониторингов доступности механизмов обращения граждан и доступности информации о деятельности государственных органов Республики Коми и органов местного самоуправления в Республике Коми, проведение тематических социальных опросов</t>
  </si>
  <si>
    <t>1.01.04.02 Методологическое обеспечение организации мониторингов доступности механизмов обращения граждан  и доступности информации о деятельности государственных органов Республики Коми и органов местного самоуправления в Республике Коми, проведения тематических социальных опросов</t>
  </si>
  <si>
    <t>Основное мероприятие 1.02.01 Формирование информационно-технологического сообщества как группы организаций, обеспечивающих весь цикл внедрения и эксплуатации информационно - коммуникационных технологий</t>
  </si>
  <si>
    <t>1.02.01.01 Поддержка муниципальных программ, направленных на внедрение и развитие информационно - коммуникационных технологий</t>
  </si>
  <si>
    <t>1.02.01.02 Разработка методических рекомендаций по формированию инфраструктуры ИКТ- кластера</t>
  </si>
  <si>
    <t>Основное мероприятие 1.02.02 Содействие развитию общественных организаций, действующих в области информационно - коммуникационных технологий</t>
  </si>
  <si>
    <t>1.02.02.01 Формирование организационных структур ИКТ-кластера и предоставление грантов в сфере информационно - коммуникационных технологий</t>
  </si>
  <si>
    <t>1.02.02.02 Разработка документации, регламентирующей порядок предоставления грантов в сфере информационно - коммуникационных технологий</t>
  </si>
  <si>
    <t>Основное мероприятие 1.02.03 Обеспечение функционирования институтов независимой экспертизы</t>
  </si>
  <si>
    <t>1.02.03.01 Подготовка и обучение экспертов в области информационно-телекоммуникационных технологий</t>
  </si>
  <si>
    <t>Основное мероприятие 1.03.01 Проведение прикладных научно-исследовательских работ в области перспективного развития информационно-телекоммуникационных технологий</t>
  </si>
  <si>
    <t>1.03.01.01 НИОКР "Исследование, анализ и моделирование сложных (комплексных) сетей, в том числе сетей социального взаимодействия, с целью выявления и предотвращения социальных и политических рисков,  определения тенденций развития"</t>
  </si>
  <si>
    <t>1.03.01.02 Методологическая поддержка государственных органов Республики Коми в части анализа активности населения в социальных сетях</t>
  </si>
  <si>
    <t>Основное мероприятие 1.03.02 Организация научно-практических конференций, семинаров, мастер классов и иных мероприятий в области информационно-коммуникационных технологий</t>
  </si>
  <si>
    <t>1.03.02.01 Организация и (или) участие в региональных, межрегиональных, российских и международных мероприятиях в области информационно - коммуникационных технологий</t>
  </si>
  <si>
    <t>1.03.02.02 Подготовка и предоставление материалов для участия в региональных, межрегиональных, российских и международных мероприятиях в области информационно-коммуникационных технологий</t>
  </si>
  <si>
    <t>2.01.01.01 Внедрение и развитие систем финансово-экономической деятельности государственных органов Республики Коми, органов местного самоуправления в Республике Коми и подведомственных им учреждений</t>
  </si>
  <si>
    <t>2.01.01.02 Мероприятия в сфере информатизации органов записи актов гражданского состояния в Республике Коми</t>
  </si>
  <si>
    <t>2.01.02.01 Мероприятия в сфере информатизации образования в Республике Коми</t>
  </si>
  <si>
    <t>2.01.02.02 Методологическое сопровождение проектов по информатизации в сфере образования в Республике Коми</t>
  </si>
  <si>
    <t xml:space="preserve">2.01.03.01 Развитие и тиражирование региональной информационно - аналитической медицинской системы здравоохранения в Республике Коми </t>
  </si>
  <si>
    <t>2.01.03.02 Методологическое сопровождение проектов в сфере информатизации здравоохранения в Республике Коми</t>
  </si>
  <si>
    <t>2.01.04.01 Мероприятия в сфере информатизации культуры в Республике Коми</t>
  </si>
  <si>
    <t>2.01.04.02 Методологическое сопровождение проектов в сфере информатизации культуры в Республике Коми</t>
  </si>
  <si>
    <t>2.01.05.01 Внедрение информационно-коммуникационных технологий в рамках создания информационно-справочной системы "Открытый бюджет"</t>
  </si>
  <si>
    <t>2.01.05.02 Методологическое сопровождение проектов по информатизации в сфере управления финансами в Республике Коми</t>
  </si>
  <si>
    <t>2.01.06.01 Развитие и тиражирование межотраслевой автоматизированной реестровой системы Республики Коми (МАРС РК)</t>
  </si>
  <si>
    <t>2.01.06.02 Методологическое сопровождение межотраслевой информатизации</t>
  </si>
  <si>
    <t>Основное мероприятие 2.01.07 Внедрение информационно-коммуникационных технологий в управлении жилищно-коммунальным хозяйством</t>
  </si>
  <si>
    <t>2.01.07.01 Мероприятия в сфере информатизации государственного и муниципального управления жилищно-коммунальным хозяйством в Республике Коми</t>
  </si>
  <si>
    <t>2.01.07.02 Внедрение информационной системы сбора информации в области энергосбережения</t>
  </si>
  <si>
    <t>2.01.07.03 Методологическое сопровождение проектов по информатизации в сфере управления жилищно-коммунальным хозяйством в Республике Коми</t>
  </si>
  <si>
    <t>2.01.08.02 Методологическое сопровождение проектов по информатизации в сфере физической культуры и спорта в Республике Коми</t>
  </si>
  <si>
    <t xml:space="preserve">2.01.09.01 Мероприятия в сфере информатизации сельского хозяйства и продовольствия в Республике Коми </t>
  </si>
  <si>
    <t>2.01.09.02 Методологическое сопровождение проектов в сфере информатизации сельского хозяйства и продовольствия в Республике Коми</t>
  </si>
  <si>
    <t xml:space="preserve">2.01.10.01 Организация предоставления информации в области гидрометеорологии и мониторинга окружающей среды в Республике Коми </t>
  </si>
  <si>
    <t>2.01.10.02 Своевременное предупреждение об опасных гидрометеорологических явлениях на территории Республики Коми (актированные дни)</t>
  </si>
  <si>
    <t>Основное мероприятие 2.01.12 Внедрение информационно-коммуникационных технологий в управлении транспортной инфраструктурой</t>
  </si>
  <si>
    <t xml:space="preserve">2.01.12.01 Мероприятия в сфере информатизации транспортной инфраструктуры в Республике Коми </t>
  </si>
  <si>
    <t>2.01.12.02 Методологическое сопровождение проектов в сфере информатизации транспортной инфраструктуры в Республике Коми</t>
  </si>
  <si>
    <t>Основное мероприятие 2.01.13 Внедрение информационно-коммуникационных технологий в туристической индустрии</t>
  </si>
  <si>
    <t>2.01.13.01 Мероприятия в сфере информатизации туристической индустрии в Республике Коми</t>
  </si>
  <si>
    <t>2.01.13.02 Методологическое сопровождение проектов в сфере информатизации туристической индустрии в Республике Коми</t>
  </si>
  <si>
    <t>Основное мероприятие 2.01.14 Внедрение и развитие портальных и облачных технологий для реализации задач в ведомственных и межведомственных информационных системах в государственном и муниципальном управлении</t>
  </si>
  <si>
    <t>2.01.14.01 Внедрение портальных и облачных технологий для реализации задач в ведомственных и межведомственных информационных системах</t>
  </si>
  <si>
    <t xml:space="preserve">2.01.14.02 Разработка функциональных и системных требований единого информационного пространства в Республике Коми посредством портальных и облачных технологий </t>
  </si>
  <si>
    <t>Основное мероприятие 2.01.15 Обеспечение функционирования системы коллективной разработки, согласования и утверждения документов</t>
  </si>
  <si>
    <t>2.01.15.01 Развитие системы межведомственного электронного документооборота, доработка и тиражирование системы в государственных учреждениях Республики Коми</t>
  </si>
  <si>
    <t>2.01.15.02 Организация бесперебойного функционирования системы межведомственного электронного документооборота</t>
  </si>
  <si>
    <t xml:space="preserve">2.01.16.01 Перевод архивов в электронный вид 
</t>
  </si>
  <si>
    <t>2.01.16.02 Методологическое обеспечение процесса перевода архивов в электронный вид</t>
  </si>
  <si>
    <t>Основное мероприятие 2.01.17 
Развитие платежных сервисов</t>
  </si>
  <si>
    <t>Основное мероприятие 2.01.16 
Перевод архивов в электронный вид</t>
  </si>
  <si>
    <t>Основное мероприятие 2.02.01
Развитие региональной комплексной информационной системы "Госуслуги – Республика Коми"</t>
  </si>
  <si>
    <t xml:space="preserve">2.01.17.01 Внедрение информационных систем в сфере обеспечения деятельности агрегатора начислений 
</t>
  </si>
  <si>
    <t>2.01.17.02 Методологическое обеспечение процесса внедрения информационных систем в сфере обеспечения деятельности агрегатора начислений</t>
  </si>
  <si>
    <t xml:space="preserve">2.02.01.01 Модернизация, внедрение и развитие региональной комплексной информационной системы "Госуслуги - Республика Коми" </t>
  </si>
  <si>
    <t xml:space="preserve">2.02.01.02 Проведение мониторинга федерального законодательства в части предоставления государственных и муниципальных услуг для обеспечения соответствия республиканских нормативных и методологических документов  </t>
  </si>
  <si>
    <t>Основное мероприятие 2.02.02 Методологическое и организационное обеспечение перевода услуг в электронный вид и организации межведомственного взаимодействия</t>
  </si>
  <si>
    <t>2.02.02.01 Методологическое и организационное обеспечение перевода услуг в электронный вид и организации межведомственного взаимодействия</t>
  </si>
  <si>
    <t xml:space="preserve">2.02.02.02 Консультирование государственных и муниципальных служащих по вопросам перевода услуг в электронный вид и организации межведомственного взаимодействия </t>
  </si>
  <si>
    <t>Основное мероприятие 2.02.03 Организация технологического перевода в электронный вид процессов предоставления государственных и муниципальных услуг, развитие регионального сегмента инфраструктуры электронного правительства</t>
  </si>
  <si>
    <t>2.02.03.01 Организация технологического перевода в электронный вид процессов предоставления государственных и муниципальных услуг в Республике Коми</t>
  </si>
  <si>
    <t xml:space="preserve">2.02.03.02 Разработка электронных сервисов с целью подключения государственных органов Республики Коми, органов местного самоуправления в Республике Коми </t>
  </si>
  <si>
    <t>2.02.05.02 Создание и развитие сети многофункциональных центров предоставления государственных и муниципальных услуг</t>
  </si>
  <si>
    <t>Основное мероприятие 2.02.06 Обеспечение доступа к государственным и муниципальным услугам с использованием универсальной электронной карты</t>
  </si>
  <si>
    <t>2.02.06.01 Организация мероприятий по выпуску универсальной электронной карты</t>
  </si>
  <si>
    <t>2.02.06.02 Обеспечение доступа к государственным, муниципальным и иным услугам с использованием универсальной электронной карты, в том числе с помощью региональных приложений универсальной электронной карты</t>
  </si>
  <si>
    <t>Основное мероприятие 2.02.07 
Развитие и организация функционирования центра телефонного обслуживания</t>
  </si>
  <si>
    <t xml:space="preserve">2.02.07.01 Развитие и организация функционирования центра телефонного обслуживания </t>
  </si>
  <si>
    <t>2.02.07.02 Консультирование по вопросам предоставления государственных и муниципальных услуг в Республике Коми</t>
  </si>
  <si>
    <t>Основное мероприятие 2.02.08 Обеспечение функционирования удаленных рабочих мест Уполномоченного многофункционального центра Республики Коми</t>
  </si>
  <si>
    <t xml:space="preserve">2.02.08.01 Обеспечение функционирования удаленных рабочих мест Уполномоченного многофункционального центра Республики Коми </t>
  </si>
  <si>
    <t>2.02.08.02 Организационно-методологическое сопровождение обеспечения функционирования удаленных рабочих мест Уполномоченного многофункционального центра Республики Коми</t>
  </si>
  <si>
    <t>Основное мероприятие 2.03.01
Развитие системы обеспечения вызова экстренных оперативных служб через единый номер "112"</t>
  </si>
  <si>
    <t xml:space="preserve">2.03.01.01 Разработка и внедрение системы обеспечения вызова экстренных оперативных служб через единый номер «112» </t>
  </si>
  <si>
    <t>2.03.01.02 Расходы на оплату коммунальных и эксплуатационных услуг вновь вводимого резервного центра обработки вызовов: г.Ухта, ул. Бушуева, д.10</t>
  </si>
  <si>
    <t xml:space="preserve">2.03.03.01 Создание на территории Республики Коми ситуационного центра, работающего по единому регламенту взаимодействия
</t>
  </si>
  <si>
    <t>Основное мероприятие 2.04.02 Формирование отраслевых, управленческих, социальных и иных информационно - аналитических ресурсов в государственном и муниципальном управлении</t>
  </si>
  <si>
    <t>2.04.02.01 Развитие Единой информационно-аналитической системы Республики Коми</t>
  </si>
  <si>
    <t xml:space="preserve">Основное мероприятие 2.04.03
Сбор, накопление и систематизация аналитических материалов по запросам государственных органов Республики Коми и органов местного самоуправления в Республике Коми </t>
  </si>
  <si>
    <t xml:space="preserve">2.04.03.01 Сбор, накопление и систематизация аналитических материалов по запросам государственных органов Республики Коми и органов местного самоуправления в Республике Коми </t>
  </si>
  <si>
    <t>2.04.03.02 Методологическое обеспечение сбора и анализа информации из открытых источников</t>
  </si>
  <si>
    <t>Основное мероприятие 3.01.01 Содействие сохранению существующей сети почтовых отделений на территории Республики Коми в рамках реализации Соглашения между федеральным государственным унитарным предприятием «Почта России» и Правительством Республики Коми, утвержденного распоряжением Правительства Республики Коми от 15 августа 2011 г. N 336-р</t>
  </si>
  <si>
    <t>3.01.01.01 Разработка и издание информационных памяток, содержащих информацию о нормативно-правовых актах в области почтовой связи</t>
  </si>
  <si>
    <t>3.01.01.02 Методологическое обеспечение процесса сохранения существующей сети почтовых отделений</t>
  </si>
  <si>
    <t>Основное мероприятие 3.02.01 Обеспечение перехода на цифровое эфирное телевещание</t>
  </si>
  <si>
    <t>3.02.01.01 Создание благоприятных условий для социально - незащищенных категорий населения при переходе на цифровое телевидение</t>
  </si>
  <si>
    <t>3.02.01.02 Методологическое обеспечение создания благоприятных условий для социально - незащищенных категорий населения при переходе на цифровое телевидение</t>
  </si>
  <si>
    <t>Основное мероприятие 3.03.01 Организация деятельности Координационного совета по информатизации и развитию связи в Республике Коми</t>
  </si>
  <si>
    <t>3.03.01.01 Организация деятельности Координационного совета по информатизации и развитию связи в Республике Коми</t>
  </si>
  <si>
    <t>3.03.01.02 Методологическое обеспечение организации деятельности Координационного совета по информатизации и развитию связи в Республике Коми</t>
  </si>
  <si>
    <t>Основное мероприятие 3.04.01 Обеспечение доступности телекоммуникационной инфраструктуры электронного правительства в Республике Коми</t>
  </si>
  <si>
    <t xml:space="preserve">3.04.01.01 Обеспечение доступности телекоммуникационной инфраструктуры электронного правительства в Республике Коми
</t>
  </si>
  <si>
    <t xml:space="preserve">3.04.01.02 Развитие корпоративной сети передачи данных органов исполнительной власти Республики Коми и телекоммуникационной инфраструктуры Республики Коми </t>
  </si>
  <si>
    <t>Основное мероприятие 3.04.02 Обеспечение соответствия вычислительных мощностей инфраструктуры электронного правительства в Республике Коми текущим потребностям</t>
  </si>
  <si>
    <t xml:space="preserve">3.04.02.01 Обеспечение соответствия вычислительных мощностей инфраструктуры электронного правительства в Республике Коми текущим потребностям
</t>
  </si>
  <si>
    <t>3.04.02.02 Развитие резервного Центра обработки данных в г.Ухта</t>
  </si>
  <si>
    <t>Основное мероприятие 3.04.03 Обеспечение соответствия технических элементов инфраструктуры электронного правительства в Республике Коми текущим потребностям</t>
  </si>
  <si>
    <t xml:space="preserve">3.04.03.01 Обеспечение соответствия технических элементов инфраструктуры электронного правительства в Республике Коми текущим потребностям
</t>
  </si>
  <si>
    <t>3.04.03.02 Мероприятия в рамках проведения ежегодного общероссийского дня приема граждан</t>
  </si>
  <si>
    <t>Основное мероприятие 3.04.05 
Создание и развитие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t>
  </si>
  <si>
    <t>3.04.05.01 Создание и развитие сети видеоконференцсвязи в органах исполнительной власти Республики Коми и органах местного самоуправления муниципальных образований городских округов и муниципальных районов в Республике Коми</t>
  </si>
  <si>
    <t xml:space="preserve">3.04.05.02 Методологическое сопровождение создания и развития сети видеоконференцсвязи в Республике Коми </t>
  </si>
  <si>
    <t>Основное мероприятие 4.01.02 
Развитие центров сертификации и регистрации удостоверяющего центра Республики Коми</t>
  </si>
  <si>
    <t xml:space="preserve">4.01.02.01 Развитие центров сертификации и регистрации удостоверяющего центра Республики Коми
</t>
  </si>
  <si>
    <t>Основное мероприятие 4.01.03 
Создание и поддержание в актуальном состоянии реестра сертификатов ключей проверки электронной подписи и обеспечение круглосуточного доступа к нему из информационно-коммуникационной сети "Интернет"</t>
  </si>
  <si>
    <t xml:space="preserve">4.01.03.01 Создание и поддержание в актуальном состоянии реестра сертификатов ключей проверки электронной подписи и обеспечения круглосуточного доступа к нему из информационно-коммуникационной сети "Интернет"
</t>
  </si>
  <si>
    <t>4.01.03.02 Ежедневная публикация списков отзыва сертификатов с периодичностью 12 часов</t>
  </si>
  <si>
    <t>Основное мероприятие 4.02.01 
Создание и развитие республиканского центра мониторинга информационной безопасности</t>
  </si>
  <si>
    <t xml:space="preserve">4.02.01.01 Управление республиканским центром мониторинга информационной безопасности
</t>
  </si>
  <si>
    <t>4.02.01.02 Поддержка и развитие республиканского центра мониторинга информационной безопасности</t>
  </si>
  <si>
    <t xml:space="preserve">4.02.01.03 Подключение информационных систем электронного правительства в Республике Коми к центру мониторинга информационной безопасности </t>
  </si>
  <si>
    <t>Основное мероприятие 4.03.02 Модернизация защищенной вычислительной сети</t>
  </si>
  <si>
    <t>Основное мероприятие 4.04.01 Разработка комплектов организационно-распорядительных документов по обеспечению безопасности персональных данных государственных информационных систем Республики Коми</t>
  </si>
  <si>
    <t>4.04.01.01 Разработка проектной документации в части обеспечения ИБ для вновь проектируемых ИС ЭП</t>
  </si>
  <si>
    <t>4.04.01.02 Организационно-методическое сопровождение проектной документации по обеспечению безопасности персональных данных государственных информационных систем Республики Коми</t>
  </si>
  <si>
    <t>Основное мероприятие 4.04.02 Проведение аттестации объектов информатизации в государственных информационных системах по требованиям безопасности информации, сопровождение систем защиты информации</t>
  </si>
  <si>
    <t xml:space="preserve">4.04.02.01 Проведение аттестации объектов информатизации в государственных информационных системах по требованиям безопасности информации, сопровождение систем защиты информации
</t>
  </si>
  <si>
    <t>4.04.02.02 Мероприятия по аттестации объектов информатизации на соответствие техническим требованиям по защите конфиденциальной информации</t>
  </si>
  <si>
    <t>Основное мероприятие 4.04.03 Установка, настройка и сопровождение технических и программных средств защиты информации</t>
  </si>
  <si>
    <t>4.04.03.01 Обеспечение защиты информации на рабочих местах сотрудников, участвующих в информационном взаимодействии</t>
  </si>
  <si>
    <t>4.04.03.02 Консультирование и обучение пользователей программных средств защиты информации, подготовка необходимой документации</t>
  </si>
  <si>
    <t>Основное мероприятие 5.01.01 
Развитие республиканской системы формирования и представления пространственных данных</t>
  </si>
  <si>
    <t xml:space="preserve">5.01.01.01 Развитие республиканской системы формирования и представления пространственных данных
</t>
  </si>
  <si>
    <t>5.01.01.02 Организационно-методологическое сопровождение по формированию и актуализации инфраструктуры пространственных данных Республики Коми</t>
  </si>
  <si>
    <t>Основное мероприятие 5.02.02 Формирование условий для развития навигационно-информационной и мониторинговой инфраструктуры на базе технологии глобальных навигационных спутниковых систем (ГЛОНАСС)</t>
  </si>
  <si>
    <t>5.02.02.01 Техническое сопровождение и обслуживание системы навигации GPS/ГЛОНАСС</t>
  </si>
  <si>
    <t>5.02.02.02 Оснащение ведомственного автотранспорта бортовыми терминалами на базе системы ГЛОНАСС</t>
  </si>
  <si>
    <t xml:space="preserve">Основное мероприятие 6.01.01 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t>
  </si>
  <si>
    <t xml:space="preserve">6.01.01.01 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t>
  </si>
  <si>
    <t>6.01.01.02 Координация взаимодействия органов исполнительной власти Республики Коми и органов местного самоуправления по реализации Программы</t>
  </si>
  <si>
    <t>Основное мероприятие 6.01.02 Обеспечение выполнения функций оператора электронного правительства в Республике Коми</t>
  </si>
  <si>
    <t xml:space="preserve">6.01.02.01 Обеспечение выполнения функций оператора электронного правительства в Республике Коми
</t>
  </si>
  <si>
    <t xml:space="preserve">6.01.02.02 Создание сети мини-типографий в Республике Коми 
</t>
  </si>
  <si>
    <t>Основное мероприятие 6.01.04 Обеспечение функционирования регионального оператора инфраструктуры пространственных данных</t>
  </si>
  <si>
    <t xml:space="preserve">6.01.04.01 Обеспечение функционирования регионального оператора инфраструктуры пространственных данных
</t>
  </si>
  <si>
    <r>
      <t xml:space="preserve">6.01.04.02 Организационно-методологическое обеспечение процесса функционирования регионального оператора инфраструктуры пространственных данных
</t>
    </r>
    <r>
      <rPr>
        <i/>
        <sz val="12"/>
        <rFont val="Times New Roman"/>
        <family val="1"/>
        <charset val="204"/>
      </rPr>
      <t/>
    </r>
  </si>
  <si>
    <t>Основное мероприятие 6.01.05 Обеспечение функционирования Уполномоченного многофункционального центра Республики Коми</t>
  </si>
  <si>
    <t xml:space="preserve">6.01.05.01 Обеспечение функционирования Уполномоченного многофункционального центра Республики Коми
</t>
  </si>
  <si>
    <r>
      <t xml:space="preserve">6.01.05.02 Организационно-методологическое обеспечение функционирования Уполномоченного многофункционального центра Республики Коми
</t>
    </r>
    <r>
      <rPr>
        <i/>
        <sz val="12"/>
        <rFont val="Times New Roman"/>
        <family val="1"/>
        <charset val="204"/>
      </rPr>
      <t/>
    </r>
  </si>
  <si>
    <t>Основное мероприятие 6.02.01 Сопровождение и лицензионная поддержка информационных систем</t>
  </si>
  <si>
    <t xml:space="preserve">6.02.01.01 Сопровождение и лицензионная поддержка информационных систем
</t>
  </si>
  <si>
    <t xml:space="preserve">6.02.01.02 Мероприятия по сопровождению комплексов видеофиксации нарушений правил дорожного движения в Республике Коми </t>
  </si>
  <si>
    <t>Основное мероприятие 6.02.02 Внедрение проектных и сервисных методов в управлении процессами внедрения информационно-коммуникационных технологий</t>
  </si>
  <si>
    <t>6.02.02.01 Внедрение инструментов проектного управления и эксплуатации информационно-коммуникационной инфраструктуры для государственных органов Республики Коми и органов местного самоуправления в Республике Коми</t>
  </si>
  <si>
    <t>6.02.02.02 Проведение курсов, повышающих уровень знаний в области проектного управления для специалистов в высших учебных заведениях Республики Коми</t>
  </si>
  <si>
    <t>1.02.03.02 Организационно-методологическое сопровождение процесса подготовки и обучения экспертов в области информационно-коммуникационных технологий</t>
  </si>
  <si>
    <t>4.01.02.02 Информационная поддержка точек выдачи сертификатов ключей проверки электронной подписи на базе районных многофункциональных центров предоставления государственных и муниципальных услуг</t>
  </si>
  <si>
    <t xml:space="preserve">2.01.08.01 Внедрение автоматизированной системы поддержки принятия решений в сфере физической культуры и спорта в Республике Коми </t>
  </si>
  <si>
    <t>34.3</t>
  </si>
  <si>
    <t>37</t>
  </si>
  <si>
    <t>37.1</t>
  </si>
  <si>
    <t>37.2</t>
  </si>
  <si>
    <t>47</t>
  </si>
  <si>
    <t>47.1</t>
  </si>
  <si>
    <t>47.2</t>
  </si>
  <si>
    <t>Основное мероприятие 2.01.01 
Внедрение и развитие специализированных ведомственных и межведомственных информационных систем в государственном и муниципальном управлении</t>
  </si>
  <si>
    <t>Основное мероприятие 2.01.02 
Внедрение информационно - коммуникационных технологий в образовании и науке</t>
  </si>
  <si>
    <t>Основное мероприятие 2.01.03 
Внедрение информационно-коммуникационных технологий в здравоохранении и социальной защите населения</t>
  </si>
  <si>
    <t>Основное мероприятие 2.01.04 
Внедрение информационно-коммуникационных технологий в культуре</t>
  </si>
  <si>
    <t>Основное мероприятие 2.01.05 
Внедрение информационно-коммуникационных технологий в управлении финансами</t>
  </si>
  <si>
    <t>Основное мероприятие 2.01.06 
Внедрение и развитие межотраслевых информационно-коммуникационных технологий в Республике Коми</t>
  </si>
  <si>
    <t>Основное мероприятие 2.01.08 
Внедрение информационно-коммуникационных технологий в физкультуре и спорте</t>
  </si>
  <si>
    <t>Основное мероприятие 2.01.09 
Внедрение информационно-коммуникационных технологий в  управлении сельским хозяйством</t>
  </si>
  <si>
    <t>Основное мероприятие 2.01.10 
Внедрение информационно-коммуникационных технологий в управлении природными ресурсами</t>
  </si>
  <si>
    <t>2.04.02.02 Проведение мероприятий по мониторингу основных показателей разработки месторождений углеводородного сырья в Республике Коми в рамках ЕИАС</t>
  </si>
  <si>
    <t xml:space="preserve">Основное мероприятие 2.02.05
Создание, развитие сети многофункциональных центров и привлекаемых организаций, обеспечивающих предоставление государственных и муниципальных услуг в Республике Коми, обеспечение оказания государственных услуг Республики Коми </t>
  </si>
  <si>
    <t xml:space="preserve">2.02.05.01 Создание, развитие сети многофункциональных центров и привлекаемых организаций, обеспечивающих предоставление государственных и муниципальных услуг в Республике Коми, обеспечение оказания государственных услуг Республики Коми  
</t>
  </si>
  <si>
    <t>Контрольное событие программы № 2
Изготовлена (приобретена) наглядная раздаточная продукция (календари, магниты, ручки, блокноты, постеры) для распространения на мероприятиях, выставках с целью популяризации IT-отрасли</t>
  </si>
  <si>
    <t xml:space="preserve">Контрольное событие программы № 4 Договор о порядке и условиях предоставления субсидии из республиканского бюджета Республики Коми по наполнению сетевых ресурсов (порталов), интегрированных в информационный портал ИА «Комиинформ», на 2015 год заключен </t>
  </si>
  <si>
    <t>Контрольное событие программы № 5 Договор о порядке и условиях предоставления субсидии из республиканского бюджета Республики Коми по наполнению сетевых ресурсов (порталов), интегрированных в информационный портал ИА «Комиинформ», на 2016 год заключен</t>
  </si>
  <si>
    <t>Контрольное событие программы № 6 Договор о порядке и условиях предоставления субсидии из республиканского бюджета Республики Коми по наполнению сетевых ресурсов (порталов), интегрированных в информационный портал ИА «Комиинформ», на 2017 год заключен</t>
  </si>
  <si>
    <t>Контрольное событие программы № 7 Договор на обучение основам использования информационно-коммуникационных технологий заключен</t>
  </si>
  <si>
    <t>Контрольное событие программы № 8 Договор на обучение основам использования информационно-коммуникационных технологий заключен</t>
  </si>
  <si>
    <t>Контрольное событие программы № 9 Договор на обучение основам использования информационно-коммуникационных технологий заключен</t>
  </si>
  <si>
    <t>Контрольное событие программы № 10 Мониторинг доступности механизмов обращения граждан в государственные органы Республики Коми и органы местного самоуправления в Республике Коми проведен в 2015 году</t>
  </si>
  <si>
    <t>Контрольное событие программы № 11 Мониторинг доступности механизмов обращения граждан в государственные органы Республики Коми и органы местного самоуправления в Республике Коми проведен в 2016 году</t>
  </si>
  <si>
    <t>Контрольное событие программы № 12 Мониторинг доступности механизмов обращения граждан в государственные органы Республики Коми и органы местного самоуправления в Республике Коми проведен в 2017 году</t>
  </si>
  <si>
    <t>Контрольное событие программы № 13 Подготовлен доклад о необходимости государственной поддержки муниципальных программ, направленных на внедрение и развитие информационно - коммуникационных технологий</t>
  </si>
  <si>
    <t>Контрольное событие программы № 17 Обучено не менее 5 человек в области информационно-коммуникационных технологий</t>
  </si>
  <si>
    <t>Контрольное событие программы № 18 Подготовлены научные статьи по НИОКР "Исследование, анализ и моделирование сложных (комплексных) сетей, в том числе сетей социального взаимодействия, с целью выявления и предотвращения социальных и политических рисков,  определения тенденций развития"</t>
  </si>
  <si>
    <t xml:space="preserve">Контрольное событие программы № 19 Подготовлены методические материалы в сфере поддержки государственных органов Республики Коми в части анализа активности населения в социальных сетях
</t>
  </si>
  <si>
    <t xml:space="preserve">Контрольное событие программы № 41 Разработаны 30 % сайтов органов исполнительной власти Республики Коми и их подведомственных учреждений на основе единой платформы в общем числе сайтов, запланированных к разработке в 2016 году
</t>
  </si>
  <si>
    <t>Контрольное событие программы № 23 
ИС КАГУ внедрена в промышленную эксплуатацию на объектах 2 очереди</t>
  </si>
  <si>
    <t>Контрольное событие программы № 24 
ИС КАГУ внедрена в промышленную эксплуатацию на объектах 3 очереди</t>
  </si>
  <si>
    <t>Контрольное событие программы № 25 Разработаны предложения по внедрению информационно - коммуникационных технологий в образовании и науке в Республике Коми на 2016-2017 годы </t>
  </si>
  <si>
    <t>Контрольное событие программы № 26 Разработаны предложения по внедрению информационно-коммуникационных технологий в здравоохранении и социальной защите населения в Республике Коми на 2016-2017 годы</t>
  </si>
  <si>
    <t xml:space="preserve">Контрольное событие программы № 27 Разработаны предложения по внедрению информационно-коммуникационных технологий в сфере культуры в Республике Коми на 2016-2017 годы  </t>
  </si>
  <si>
    <t>Контрольное событие программы № 28 Разработаны предложения по внедрению информационно-коммуникационных технологий в управлении финансами в Республике Коми на 2016-2017 год</t>
  </si>
  <si>
    <t>Контрольное событие программы № 30 
Автоматизировано не менее 2-х реестровых задач органов исполнительной власти Республики Коми и органов местного самоуправления в Республике Коми в рамках расширения функционала МАРС РК в 2016 году</t>
  </si>
  <si>
    <t>Контрольное событие программы № 31 
Подсистемы МАРС РК, внедренные по состоянию на 01.01.2016 в пилотной зоне, тиражированы на 100 % участников</t>
  </si>
  <si>
    <t>Контрольное событие программы № 33 Разработаны предложения по внедрению информационно-коммуникационных технологий в физкультуре и спорте в Республике Коми в 2016 году</t>
  </si>
  <si>
    <t xml:space="preserve">Контрольное событие программы № 34 Разработаны предложения по внедрению информационно-коммуникационных технологий в  управлении сельским хозяйством в Республике Коми на 2016-2017 годы </t>
  </si>
  <si>
    <t>Контрольное событие программы № 35 Заключен государственный контракт на оказание услуг в области гидрометеорологии и мониторинга окружающей среды Республики Коми на 2015 год</t>
  </si>
  <si>
    <t>Контрольное событие программы № 36 Заключен государственный контракт на оказание услуг в области гидрометеорологии и мониторинга окружающей среды Республики Коми на 2016 год</t>
  </si>
  <si>
    <t>Контрольное событие программы № 37 Заключен государственный контракт на оказание услуг в области гидрометеорологии и мониторинга окружающей среды Республики Коми на 2017 год</t>
  </si>
  <si>
    <t>Контрольное событие программы № 38 Разработаны предложения по внедрению информационно-коммуникационных технологий в управлении транспортной инфраструктурой в Республике Коми на 2016-2017 годы</t>
  </si>
  <si>
    <t>Контрольное событие программы № 39 Разработаны предложения по внедрению информационно-коммуникационных технологий в туристической индустрии на 2016-2017 годы</t>
  </si>
  <si>
    <r>
      <t>Контрольное событие программы № 40 Разработаны 30 % сайтов органов исполнительной власти Республики Коми  и их подведомственных учреждений на основе единой платформы в общем числе сайтов, запланированных к разработке в 2015</t>
    </r>
    <r>
      <rPr>
        <sz val="12"/>
        <rFont val="Times New Roman"/>
        <family val="1"/>
        <charset val="204"/>
      </rPr>
      <t>году</t>
    </r>
  </si>
  <si>
    <t>Контрольное событие программы № 51 Выполнены экспертизы по не менее 150 паспортам государственных и муниципальных услуг, размещенных в государственной информационной системе Республики Коми "Реестр государственных и муниципальных услуг (функций) Республики Коми"</t>
  </si>
  <si>
    <t>Контрольное событие программы № 52  Выполнено не менее 25 проверок технологических карт межведомственного взаимодействия</t>
  </si>
  <si>
    <t xml:space="preserve">Контрольное событие программы № 53 Проведена экспертиза не менее 100 проектов административных регламентов предоставления государственных услуг Республики Коми  </t>
  </si>
  <si>
    <t>Контрольное событие программы № 55 
50 % документов переведены на межведомственное взаимодействие через систему межведомственного взаимодействия в общем количестве документов, переведенных на межведомственное взаимодействие</t>
  </si>
  <si>
    <t>Контрольное событие программы № 57 
Приобретена оргтехника для обеспечения соответствия рабочих мест многофункциональных центров предоставления государственных и муниципальных услуг инфраструктуре электронного правительства</t>
  </si>
  <si>
    <t>Контрольное событие программы № 61 Обработано не менее 2 000 обращений на базе центра телефонного обслуживания</t>
  </si>
  <si>
    <t>Контрольное событие программы № 62 Обработано не менее 6 000 обращений на базе центра телефонного обслуживания</t>
  </si>
  <si>
    <t>Контрольное событие программы № 63 Обработано не менее 10 000 обращений на базе центра телефонного обслуживания</t>
  </si>
  <si>
    <t>Контрольное событие программы № 64 Договор на аренду помещений для размещения удаленных рабочих мест Уполномоченного многофункционального центра Республики Коми на 2015 год заключен</t>
  </si>
  <si>
    <t>Контрольное событие программы № 67 
100 % граждан, проживающих на территории Республики Коми, имеют возможность вызова экстренных оперативных служб через единый номер "112"</t>
  </si>
  <si>
    <t xml:space="preserve">Контрольное событие программы № 20 Подготовлены материалы для участия в 2015 году в региональных, межрегиональных, российских и международных мероприятиях в области информационно-коммуникационных технологий </t>
  </si>
  <si>
    <t xml:space="preserve">Контрольное событие программы № 21 Подготовлены материалы для участия в 2016 году в региональных, межрегиональных, российских и международных мероприятиях в области информационно-коммуникационных технологий </t>
  </si>
  <si>
    <t xml:space="preserve">Контрольное событие программы № 22 Подготовлены материалы для участия в 2017 году в региональных, межрегиональных, российских и международных мероприятиях в области информационно-коммуникационных технологий </t>
  </si>
  <si>
    <t>Контрольное событие программы № 58 Агентский договор с действующими многофункциональными центрами предоставления государственных и муниципальных услуг на прием заявлений и выдачу универсальных электронных карт в 2015 году заключен</t>
  </si>
  <si>
    <t>Контрольное событие программы № 59 Агентский договор с действующими многофункциональными центрами предоставления государственных и муниципальных услуг на прием заявлений и выдачу универсальных электронных карт в 2016 году заключен</t>
  </si>
  <si>
    <t>Контрольное событие программы № 60 Агентский договор с действующими многофункциональными центрами предоставления государственных и муниципальных услуг на прием заявлений и выдачу универсальных электронных карт в 2017 году заключен</t>
  </si>
  <si>
    <t>Основное мероприятие 2.03.03 
Создание условий для обеспечения функционирования информационно-коммуникационных технологий и внедрения специализированных информационных систем в области безопасности жизнедеятельности</t>
  </si>
  <si>
    <t>Основное мероприятие 5.01.03. Обеспечение решения экологических задач, задач территориального, инфраструктурного и промышленного развития с использованием материалов космической съемки</t>
  </si>
  <si>
    <t xml:space="preserve">2.03.03.02 Реализация Концепции внедрения и развития аппаратно-программного комплекса «Безопасный город» на территории Республики Коми на 2013 - 2020 годы
</t>
  </si>
  <si>
    <t>2.03.03.03 Приобретение программно-аппаратных средств для организации работы по контролю за оборотом наркотиков</t>
  </si>
  <si>
    <t>2.03.03.04 Приобретение средств вычислительной техники, копировально-множительной техники и иной оргтехники для организации работы с лицами, осужденными к наказаниям без изоляции от общества</t>
  </si>
  <si>
    <t>2.03.03.05 Развитие и сопровождение систем оповещения Республики Коми</t>
  </si>
  <si>
    <t>5.01.03.01. Разработка Схемы размещения, использования и охраны охотничьих угодий на территории Республики Коми</t>
  </si>
  <si>
    <t>5.01.03.02. Создание Регионального банка данных дистанционного зондирования Земли в части выявления нефтеразливов с использованием аэрофотосъемки</t>
  </si>
  <si>
    <t>46.3</t>
  </si>
  <si>
    <t>34.4</t>
  </si>
  <si>
    <t>34.5</t>
  </si>
  <si>
    <t>Контрольное событие программы № 68 Договор на закупку средств вычислительной техники, копировально - множительной техники и иной оргтехники в 2015 году заключен</t>
  </si>
  <si>
    <t>Контрольное событие программы № 48 Доработан и (или) модернизирован модуль региональной комплексной информационной системы "Госуслуги - Республика Коми" с учетом изменяемых функциональных требований в рамках задач 2015 года</t>
  </si>
  <si>
    <t>Контрольное событие программы № 49 Доработан и (или) модернизирован модуль региональной комплексной информационной системы "Госуслуги - Республика Коми" с учетом изменяемых функциональных требований в рамках задач 2016 года</t>
  </si>
  <si>
    <t>Контрольное событие программы № 50 Доработан и (или) модернизирован модуль региональной комплексной информационной системы "Госуслуги - Республика Коми" с учетом изменяемых функциональных требований в рамках задач 2017 года</t>
  </si>
  <si>
    <t>Контрольное событие программы № 1
Проведено не менее 2 мероприятий в виде открытых лекций, семинаров по тематике информационного общества и информационных технологий в первом полугодии 2015 года</t>
  </si>
  <si>
    <t>Контрольное событие программы № 14 
Разработан проект решения Комитета информатизации и связи Республики Коми, регламентирующий порядок предоставления грантов в сфере информационно - коммуникационных технологий в 2015 году</t>
  </si>
  <si>
    <t xml:space="preserve">Контрольное событие программы № 15 Разработан проект решения Комитета информатизации и связи Республики Коми, регламентирующий порядок предоставления грантов в сфере информационно - коммуникационных технологий в 2016 году </t>
  </si>
  <si>
    <t>Контрольное событие программы № 16 Разработан проект решения Комитета информатизации и связи Республики Коми, регламентирующий порядок предоставления грантов в сфере информационно - коммуникационных технологий  в 2017 году</t>
  </si>
  <si>
    <t xml:space="preserve">Контрольное событие программы № 42 Разработаны 30 % сайтов органов исполнительной власти Республики Коми и их подведомственных учреждений на основе единой платформы в общем числе сайтов, запланированных к разработке в 2017 году
</t>
  </si>
  <si>
    <t>Контрольное событие программы № 32 Дополнительное соглашение к Договору № ЦИТ-ЖКХ-12/2013 от 20.12.2013 о модернизации автоматизированной системы поддержки принятия решений в сфере государственного и муниципального управления жилищно-коммунальным комплексом Республики Коми заключено</t>
  </si>
  <si>
    <t xml:space="preserve">Контрольное событие программы № 45 Подключено к ГИС ГМП 50 % администраторов начислений - органов исполнительной власти Республики Коми </t>
  </si>
  <si>
    <t xml:space="preserve">Контрольное событие программы № 46 
Подключено к ГИС ГМП 75 % администраторов начислений - органов исполнительной власти Республики Коми </t>
  </si>
  <si>
    <t xml:space="preserve">Контрольное событие программы № 47 
Подключено к ГИС ГМП 100 % администраторов начислений - органов исполнительной власти Республики Коми </t>
  </si>
  <si>
    <t>Контрольное событие программы № 65 Договор на аренду помещений для размещения удаленных рабочих мест Уполномоченного многофункционального центра Республики Коми на 2016 год заключен</t>
  </si>
  <si>
    <t>Контрольное событие программы № 66 Договор на аренду помещений для размещения удаленных рабочих мест Уполномоченного многофункционального центра Республики Коми на 2017 год заключен</t>
  </si>
  <si>
    <t>Контрольное событие программы № 43 Оплачено 50% стоимости лицензии на неограниченное подключение участников системы межведомственного электронного документооборота</t>
  </si>
  <si>
    <t xml:space="preserve">Контрольное событие программы № 3
Собран необходимый видео- и/или аудиоматериал для разработки видео- и/или аудиороликов в 2016 году </t>
  </si>
  <si>
    <t>Контрольное событие программы № 56 Договоры на проведение ремонтных работ в помещениях многофункциональных центров предоставления государственных и муниципальных услуг в 19 муниципальных образованиях, городских округах и муниципальных районах в Республике Коми заключены</t>
  </si>
  <si>
    <t>4.03.02.01 Разработка, внедрение и сопровождение системы защиты конфиденциальной информации Центра обработки данных</t>
  </si>
  <si>
    <t>4.03.02.02 Обеспечение доступа к защищенным информационным системам в Центре обработки данных</t>
  </si>
  <si>
    <t>Контрольное событие программы № 69
Закуплено оборудование для обеспечения сопряжения РАСЦО «Парма» с техническими средствами регионального радиотелепередающего центра для доведения информации оповещения до населения по сетям телевещания</t>
  </si>
  <si>
    <t>Контрольное событие программы № 70 Приобретено и установлено специальное оборудование сегментов аппаратно-программного комплекса "Безопасный город" в рамках региональной программы по обеспечению правопорядка и безопасности граждан в 2015 году</t>
  </si>
  <si>
    <t>Контрольное событие программы № 71 Приобретено и установлено специальное оборудование сегментов аппаратно-программного комплекса "Безопасный город" в рамках региональной программы по обеспечению правопорядка и безопасности граждан в 2016 году</t>
  </si>
  <si>
    <t>Контрольное событие программы № 72 Приобретено и установлено специальное оборудование сегментов аппаратно-программного комплекса "Безопасный город" в рамках региональной программы по обеспечению правопорядка и безопасности граждан в 2017 году</t>
  </si>
  <si>
    <t xml:space="preserve">Контрольное событие программы № 73 Договор на проведение мониторинга основных показателей разработки месторождений углеводородного сырья Республики Коми в 2015 году заключен </t>
  </si>
  <si>
    <t>Контрольное событие программы № 74 Зарегистрировано не менее 550 пользователей Единой информационно-аналитической системы Республики Коми на 30.06.2015 года</t>
  </si>
  <si>
    <t xml:space="preserve">Контрольное событие программы № 75 Договор на проведение мониторинга основных показателей разработки месторождений углеводородного сырья Республики Коми в 2016 году заключен </t>
  </si>
  <si>
    <t>Контрольное событие программы № 76 Зарегистрировано не менее 600 пользователей Единой информационно-аналитической системы Республики Коми на 30.06.2016 года</t>
  </si>
  <si>
    <t xml:space="preserve">Контрольное событие программы № 77 Договор на проведение мониторинга основных показателей разработки месторождений углеводородного сырья Республики Коми в 2017 году заключен </t>
  </si>
  <si>
    <t>Контрольное событие программы № 78 Зарегистрировано не менее 650 пользователей Единой информационно-аналитической системы Республики Коми на 30.06.2017 года</t>
  </si>
  <si>
    <t>Контрольное событие программы № 79 Подготовлены информационно-аналитические материалы по запросам органов государственной власти Республики Коми и органов местного самоуправления в Республике Коми в 2015 году</t>
  </si>
  <si>
    <t>Контрольное событие программы № 80 Подготовлены информационно-аналитические материалы по запросам органов государственной власти Республики Коми и органов местного самоуправления в Республике Коми в 2016 году</t>
  </si>
  <si>
    <t>Контрольное событие программы № 81 Подготовлены информационно-аналитические материалы по запросам органов государственной власти Республики Коми и органов местного самоуправления в Республике Коми в 2017 году</t>
  </si>
  <si>
    <t>Контрольное событие программы № 82 Утвержден план мероприятий по совершенствованию и развитию федеральной почтовой связи на территории Республики Коми на 2015-2016 годы</t>
  </si>
  <si>
    <t xml:space="preserve">Контрольное событие программы № 83 Прием сигнала «Радио России» доступен в Республике Коми в УКВ диапазоне и в составе пакета цифровых телеканалов РТРС-1 (первый мультиплекс)
</t>
  </si>
  <si>
    <t>Контрольное событие программы № 84 Проведено не менее одного заседания Координационного совета по информатизации и развитию связи в Республики Коми</t>
  </si>
  <si>
    <t xml:space="preserve">Контрольное событие программы № 85 Договор на поставку активного сетевого оборудования в 2015 году заключен </t>
  </si>
  <si>
    <t xml:space="preserve">Контрольное событие программы № 86 Установлено портов структурированной кабельной сети общим количеством не менее 500 единиц </t>
  </si>
  <si>
    <t xml:space="preserve">Контрольное событие программы № 87 Материалы, оборудование для построения структурированной кабельной сети закуплены </t>
  </si>
  <si>
    <t xml:space="preserve">Контрольное событие программы № 88 Установлено портов структурированной кабельной сети общим количеством не менее 600 единиц </t>
  </si>
  <si>
    <t>Контрольное событие программы № 89 Договор на поставку активного сетевого оборудования в 2017 году заключен</t>
  </si>
  <si>
    <t>Контрольное событие программы № 90 Договор на сервисное обслуживание системы хранения данных в 2015 году заключен</t>
  </si>
  <si>
    <t>Контрольное событие программы № 91 Договор на сервисное обслуживание системы хранения данных в 2016 году заключен</t>
  </si>
  <si>
    <t>Контрольное событие программы № 92 Договор на сервисное обслуживание системы хранения данных в 2017 году заключен</t>
  </si>
  <si>
    <t xml:space="preserve">Контрольное событие программы № 93 Договор на ремонт техники в 2015 году заключен </t>
  </si>
  <si>
    <t>Контрольное событие программы № 94 Автоматизировано и модернизировано 500 рабочих мест в органах государственной власти Республики Коми и их подведомственных учреждениях за первое полугодие 2015 года</t>
  </si>
  <si>
    <t xml:space="preserve">Контрольное событие программы № 95 Договор на ремонт техники в 2016 году заключен </t>
  </si>
  <si>
    <t>Контрольное событие программы № 96 Автоматизировано и модернизировано 500 рабочих мест в органах государственной власти Республики Коми и их подведомственных учреждениях за первое полугодие 2016 года</t>
  </si>
  <si>
    <t xml:space="preserve">Контрольное событие программы № 97 Договор на ремонт техники в 2017 году заключен </t>
  </si>
  <si>
    <t>Контрольное событие программы № 98 Автоматизировано и модернизировано 500 рабочих мест в органах государственной власти Республики Коми и их подведомственных учреждениях за первое полугодие 2017 года</t>
  </si>
  <si>
    <t xml:space="preserve">Контрольное событие программы № 99 Договор на оказание услуг по техническому сопровождению сети видеоконференцсвязи в Республике Коми в 2015 году заключен </t>
  </si>
  <si>
    <t>Контрольное событие программы № 100 Договор на оказание услуг по техническому сопровождению сети видеоконференцсвязи в Республике Коми в 2016 году заключен</t>
  </si>
  <si>
    <t>Контрольное событие программы № 101 Договор на оказание услуг по техническому сопровождению сети видеоконференцсвязи в Республике Коми в 2017 году заключен</t>
  </si>
  <si>
    <t xml:space="preserve">Контрольное событие программы № 102 Изготовлены 500 сертификатов ключей проверки электронной подписи на базе многофункциональных центров предоставления государственных и муниципальных услуг </t>
  </si>
  <si>
    <t>Контрольное событие программы № 103 Актуальный реестр сертификатов ключей проверки электронной подписи размещен в информационно-коммуникационной сети "Интернет" в 2015 году</t>
  </si>
  <si>
    <t>Контрольное событие программы № 104 Актуальный реестр сертификатов ключей проверки электронной подписи размещен в информационно-коммуникационной сети "Интернет" в 2016 году</t>
  </si>
  <si>
    <t>Контрольное событие программы № 105 Актуальный реестр сертификатов ключей проверки электронной подписи размещен в информационно-коммуникационной сети "Интернет" в 2017 году</t>
  </si>
  <si>
    <t>Контрольное событие программы № 106 Требования к системе поиска уязвимостей информационной безопасности сформированы</t>
  </si>
  <si>
    <t>Контрольное событие программы № 107 Система поиска уязвимостей информационной безопасности закуплена и внедрена</t>
  </si>
  <si>
    <t>Контрольное событие программы № 108 Требования к Системе мониторинга событий информационной безопасности сформированы</t>
  </si>
  <si>
    <t>Контрольное событие программы № 109 Система мониторинга событий информационной безопасности закуплена и внедрена</t>
  </si>
  <si>
    <t>Контрольное событие программы № 110 Приняты и обработаны 100 % заявок, поступивших от пользователей защищенного сегмента сети</t>
  </si>
  <si>
    <t>Контрольное событие программы № 111 Документация для вновь проектируемых информационных систем электронного правительства разработана</t>
  </si>
  <si>
    <t>Контрольное событие программы № 112 Оборудование для проведения инструментального контроля объектов информатизации и аттестации АРМ закуплено</t>
  </si>
  <si>
    <t xml:space="preserve">Контрольное событие программы № 113 Средства защиты информации для обеспечения работы в защищенном сегменте сети на 2015 год закуплены  </t>
  </si>
  <si>
    <t xml:space="preserve">Контрольное событие программы № 114 Средства защиты информации для обеспечения работы в защищенном сегменте сети на 2016 год закуплены  </t>
  </si>
  <si>
    <t xml:space="preserve">Контрольное событие программы № 115 Средства защиты информации для обеспечения работы в защищенном сегменте сети на 2017 год закуплены   </t>
  </si>
  <si>
    <t>Контрольное событие программы № 116 Создано и/или модернизировано не менее 3 сервисов формирования и представления пространственных данных в 2015 году</t>
  </si>
  <si>
    <t>Контрольное событие программы № 117 Создано и/или модернизировано не менее 3 сервисов формирования и представления пространственных данных в 2016 году</t>
  </si>
  <si>
    <t>Контрольное событие программы № 118 Создано и/или модернизировано не менее 3 сервисов формирования и представления пространственных данных в 2017 году</t>
  </si>
  <si>
    <t xml:space="preserve">Контрольное событие программы № 119
Договор на выполнение научно-исследовательской работы по разработке комплекса мероприятий по организации рационального использования охотничьих угодий и охотничьих ресурсов на основе комплексной качественной оценки среды обитания охотничьих ресурсов для 6 муниципальных образований в Республике Коми заключен 
</t>
  </si>
  <si>
    <t>Контрольное событие программы № 120
Договор на выполнение научно-исследовательской работы по пространственному анализу среды обитания охотничьих ресурсов, подготовке картографической документации, сбору и анализу исходных данных для 6 муниципальных образований в Республике Коми заключен</t>
  </si>
  <si>
    <t>Контрольное событие программы № 121 Договор на оказание услуг по сервисному обслуживанию, поддержке и актуализации Региональной навигационной информационной системы на 2015 год заключен</t>
  </si>
  <si>
    <t>Контрольное событие программы № 122 Договор на оказание услуг по сервисному обслуживанию, поддержке и актуализации Региональной навигационной информационной системы на 2016 год заключен</t>
  </si>
  <si>
    <t>Контрольное событие программы № 123 Договор на оказание услуг по сервисному обслуживанию, поддержке и актуализации Региональной навигационной информационной системы на 2017 год заключен</t>
  </si>
  <si>
    <t xml:space="preserve">Контрольное событие программы № 124 Все заданные показатели государственного задания на выполнение государственной работы "Обеспечение выполнения функций оператора электронного правительства в Республике Коми" в 2015 году достигнуты
</t>
  </si>
  <si>
    <t xml:space="preserve">Контрольное событие программы № 125 Все заданные показатели государственного задания на выполнение государственной работы "Обеспечение выполнения функций оператора электронного правительства в Республике Коми" в 2016 году достигнуты </t>
  </si>
  <si>
    <t>Контрольное событие программы № 126 Все заданные показатели государственного задания на выполнение государственной работы "Обеспечение выполнения функций оператора электронного правительства в Республике Коми" в 2017 году достигнуты</t>
  </si>
  <si>
    <t>Контрольное событие программы № 127 Все заданные показатели государственного задания на оказание государственной услуги "Обеспечение функционирования регионального оператора инфраструктуры пространственных данных" в 2015 году достигнуты</t>
  </si>
  <si>
    <t>Контрольное событие программы № 128 Все заданные показатели государственного задания на оказание государственной услуги "Обеспечение функционирования регионального оператора инфраструктуры пространственных данных" в 2016 году достигнуты</t>
  </si>
  <si>
    <t>Контрольное событие программы № 129 Все заданные показатели государственного задания на оказание государственной услуги "Обеспечение функционирования регионального оператора инфраструктуры пространственных данных" в 2017 году достигнуты</t>
  </si>
  <si>
    <t>Контрольное событие программы № 130 Все заданные показатели государственного задания на выполнение государственной работы "Обеспечение функционирования Уполномоченного многофункционального центра Республики Коми" в 2015 году достигнуты</t>
  </si>
  <si>
    <t>Контрольное событие программы № 131 Все заданные показатели государственного задания на выполнение государственной работы "Обеспечение функционирования Уполномоченного многофункционального центра Республики Коми" в 2016 году достигнуты</t>
  </si>
  <si>
    <t>Контрольное событие программы № 132 Все заданные показатели государственного задания на выполнение государственной работы "Обеспечение функционирования Уполномоченного многофункционального центра Республики Коми" в 2017 году достигнуты</t>
  </si>
  <si>
    <t>Контрольное событие программы № 133  Неисключительные лицензии программ для ЭВМ и баз данных приобретены в 2015 году</t>
  </si>
  <si>
    <t>Контрольное событие программы № 134  Неисключительные лицензии программ для ЭВМ и баз данных приобретены в 2016 году</t>
  </si>
  <si>
    <t>Контрольное событие программы № 135  Неисключительные лицензии программ для ЭВМ и баз данных приобретены в 2017 году</t>
  </si>
  <si>
    <t>Контрольное событие программы № 136 Создано и организовано проведение не менее 2-х мультимедийных курсов по обучению практике проектного управления для органов государственной власти Республики Коми и органов местного самоуправления в Республике Коми</t>
  </si>
  <si>
    <t xml:space="preserve">Контрольное событие программы № 54 
Договор на выполнение работ по автоматизации предоставления сведений по запросам участников межведомственного взаимодействия Республики Коми в среде подсистемы региональной комплексной информационной системы "Госуслуги - Республика Коми" заключен
</t>
  </si>
  <si>
    <t xml:space="preserve">Контрольное событие программы № 29 
Подключено не менее 70 % потенциальных участников подсистемы МАРС РК, являющихся органами исполнительной власти Республики Коми и государственными учреждениями Республики Коми
</t>
  </si>
  <si>
    <t>Факт начала реализации мероприятия</t>
  </si>
  <si>
    <t>Факт окончания реализации мероприятия, наступления контрольного события</t>
  </si>
  <si>
    <t>Заключено контрактов на отчетную дату, тыс. руб. "3"</t>
  </si>
  <si>
    <t>предусмотрено программой  "2"</t>
  </si>
  <si>
    <t>кассовое исполнение на отчетную дату "3"</t>
  </si>
  <si>
    <t>Приложение</t>
  </si>
  <si>
    <t xml:space="preserve">Форма мониторинга (квартальная)
реализации государственной программы Республики Коми </t>
  </si>
  <si>
    <t xml:space="preserve">"Информационное общество" </t>
  </si>
  <si>
    <t xml:space="preserve">Ответственный исполнитель: Комитет информатизации и связи Республики Коми </t>
  </si>
  <si>
    <t xml:space="preserve">29.01.2015
Заключены договоры от 29.01.2015 № 31-01/2015 и от 12.02.2015 № 32-02/2015 с АУ РК "Комиинформ" о порядке и условиях предоставления субсидии из республиканского бюджета Республики Коми по наполнению сетевых ресурсов (порталов), интегрированных в информационный портал ИА «Комиинформ», на 2015 год  </t>
  </si>
  <si>
    <t>05.02.2015
Заключен государственный контракт от 05.02.2015 № 17/7 на оказание услуг в области гидрометеорологии и мониторинга окружающей среды Республики Коми на 2015 год</t>
  </si>
  <si>
    <t>31.03.2015
Обработано 24 508 звонков и обращений на базе центра телефонного обслуживания</t>
  </si>
  <si>
    <t xml:space="preserve">11.03.2015
Заключено Соглашение о сотрудничестве между ОАО "Сбербанк России" и ГАУ РК "МФЦ" от 11.03.2015 на аренду помещений для размещения удаленных рабочих мест Уполномоченного многофункционального центра Республики Коми на 2015 год 
</t>
  </si>
  <si>
    <t xml:space="preserve">30.03.2015
Подготовлен и согласован проект договора на проведение мониторинга основных показателей разработки месторождений углеводородного сырья Республики Коми.
В связи со сменой бюджетополучателя с ГБУ РК "ТФИ" на ГАУ РК "ЦИТ" договор 
№ ГАУ-РК-ЦИТ-1/2015-1 между ГАУ РК "ЦИТ" и ФГУП "ВНИГНИ" заключен 16.04.2015 </t>
  </si>
  <si>
    <t xml:space="preserve">10.03.2015
Заключен договор от 10.03.2015 № П-ЦИТ-5/3/15 с ООО "Пятое измерение" на поставку активного сетевого оборудования (поставка коммутаторов и маршрутизаторов в количестве 20 штук) </t>
  </si>
  <si>
    <t xml:space="preserve">13.03.2015
Заключен договор от 13.03.2015 
№ ТО-2015 с ООО «Ай Ти Сервис» на ремонт техники </t>
  </si>
  <si>
    <t>31.03.2015
Актуальный реестр сертификатов ключей проверки электронной подписи размещен в информационно-коммуникационной сети "Интернет"</t>
  </si>
  <si>
    <t xml:space="preserve">Контрольное событие программы № 44 Договор на оказание услуг по сканированию и переводу архива в электронный вид в 2015 году заключен
</t>
  </si>
  <si>
    <t>Отчетный период: 1 полугодие 2015 г.</t>
  </si>
  <si>
    <t xml:space="preserve">11.06.2015
Договор на оказание услуг по сервисному обслуживанию, поддержке и актуализации Региональной навигационной информационной системы Республики Коми (далее - РНИС РК) на 2015 год не был заключен в 1 квартале 2015 года в связи с длительной процедурой подписания договора на передачу РНИС РК в ГАУ РК «ЦИТ» (о передаче РНИС РК в эксплуатацию), который заключен. Незаключение договора не повлияло на работоспособность РНИС РК, т.к. обслуживание, поддержка и актуализация РНИС РК в 2015 году сервисной организацией  не прекращалась.
По состоянию на 30.06.2015 договор на оказание услуг по сервисному обслуживанию, поддержке и актуализации РНИС РК на 2015 год заключен (№ РНИС-2015 от 11.06.2015).
</t>
  </si>
  <si>
    <t>30.06.2015
Разработаны 19 сайтов органов исполнительной власти Республики Коми и их подведомственных учреждений на основе единой платформы из 29 порталов и сайтов, запланированных к разработке в 2015 году, что составляет 65,6 %.</t>
  </si>
  <si>
    <t xml:space="preserve">01.03.2015
Заключен договор от 01.03.2015 № ВКС - 3/2015 с ООО "ИТП - Технологии связи" на оказание услуг по техническому сопровождению сети видеоконференцсвязи в Республике Коми в 2015 году </t>
  </si>
  <si>
    <t>30.06.2015
Выполнены экспертизы по 243 паспортам государственных и муниципальных услуг, размещенных в государственной информационной системе Республики Коми "Реестр государственных и муниципальных услуг (функций) Республики Коми", из них опубликовано на портале государственных и муниципальных услуг (функций) - 216.</t>
  </si>
  <si>
    <t xml:space="preserve">15.05.2015
Заключен договор от 15.05.2015 № ЭСМВ-2015/1 с ООО "НИОКР" на выполнение работ по автоматизации предоставления сведений по запросам участников межведомственного взаимодействия Республики Коми в среде подсистемы региональной комплексной информационной системы "Госуслуги - Республика Коми" </t>
  </si>
  <si>
    <t xml:space="preserve">30.06.2015                                                                                    По состоянию на 15.06.2015 в Республике Коми юридически зарегистрированы и действуют 17 многофункциональных центров предоставления государственных и муниципальных услуг (далее - МФЦ). По состоянию на 30.06.2015 со всеми действующими МФЦ заключены агентские договоры на прием заявлений и выдачу универсальных электронных карт в 2015 году.
</t>
  </si>
  <si>
    <t>30.06.2015
Оплачено 50% стоимости лицензии на неограниченное подключение участников системы межведомственного электронного документооборота</t>
  </si>
  <si>
    <t>30.06.2015
Прием сигнала «Радио России» доступен в Республике Коми в УКВ диапазоне и в составе пакета цифровых телеканалов РТРС-1 (первый мультиплекс)</t>
  </si>
  <si>
    <t>30.06.2015
Неисключительные лицензии программ для ЭВМ и баз данных закуплены</t>
  </si>
  <si>
    <t xml:space="preserve">30.06.2015
Подготовлены материалы для участия в III Всероссийском конкурсе проектов региональной информатизации «ПРОФ-IT 2015» в г.Ханты-Мансийск
</t>
  </si>
  <si>
    <t xml:space="preserve">30.06.2015
В первом полугодии 2015 года проведены мероприятия по тематике информационного общества и информационных технологий, в т.ч.:
- семинар для органов исполнительной власти Республики Коми по вопросам электронного взаимодействия системы электронного документооборота (далее - СЭД);
- открытая лекция для органов исполнительной власти Республики Коми по внедрению новой инструкции по делопроизводству, в т.ч. в СЭД
</t>
  </si>
  <si>
    <t>15.06.2015
Договор на сервисное обслуживание системы хранения данных не заключен в 1 квартале 2015 года связи с расхождением в ценовой политике. Изменение первоначальной суммы договора  вызвано ростом курса доллара. 
Заключен договор от 15.06.2015 № 115/05-2014 с АО "Открытые технологии 98" на сервисное обслуживание системы хранения данных в 2015 году</t>
  </si>
  <si>
    <t>По состоянию на 30.06.2015 изготовлено 373 сертификата ключей проверки электронной подписи на базе многофункциональных центров предоставления государственных и муниципальных услуг. Основная причина - количество изготавливаемых сертификатов ключей проверки электронной подписи зависит от желания/нежелания населения Республики Коми записывать электронную подпись на универсальную электронную карту</t>
  </si>
  <si>
    <t>30.06.2015
По состоянию на 30.06.2015 в Единой информационно-аналитической системе Республики Коми зарегистрирован 1 381 пользователь</t>
  </si>
  <si>
    <t>30.06.2015
Требования к системе поиска уязвимостей информационной безопасности сформированы</t>
  </si>
  <si>
    <t>30.06.2015
План мероприятий по совершенствованию и развитию федеральной почтовой связи на территории Республики Коми на 2015-2016 годы утвержден Комитетом информатизации и связи Республики Коми, Министерством экономического развития Республики Коми и ФГУП "Почта России"</t>
  </si>
  <si>
    <t>"1",  "*" Отмечаются только контрольные события, входящие в форму мониторинга реализации государственной программы, формируемую Министерством экономического развития Республики Коми
"2" Согласно сводной бюджетной росписи республиканского бюджета Республики Коми на отчетную дату
"3" Под отчетной датой понимается первое число месяца, следующего за отчетным периодом</t>
  </si>
  <si>
    <t>*</t>
  </si>
  <si>
    <t>Статус контрольного события "1"</t>
  </si>
  <si>
    <t xml:space="preserve">Ответственный 
руководитель, заместитель руководителя ОИВ
</t>
  </si>
  <si>
    <t>Срок начала реализации мероприятия</t>
  </si>
  <si>
    <t xml:space="preserve">Расходы республиканского бюджета Республики Коми на реализацию государственной программы, тыс.руб. </t>
  </si>
  <si>
    <t xml:space="preserve">30.06.2015
Проект решения Комитета информатизации и связи Республики Коми, регламентирующий порядок предоставления грантов в сфере информационно - коммуникационных технологий в 2015 году (далее - Проект), разработан. 
По состоянию на 30.06.2015 Проект находится на экспертизе в ГБУ РК "Центр правового обеспечения" </t>
  </si>
  <si>
    <t>30.06.2015
 За первое полугодие 2015 года автоматизировано и модернизировано 871 рабочее место в органах государственной власти Республики Коми и их подведомственных учреждениях</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</si>
</sst>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р_._-;\-* #,##0.00_р_._-;_-* &quot;-&quot;??_р_._-;_-@_-"/>
    <numFmt numFmtId="164" formatCode="#,##0.00_ ;\-#,##0.00\ "/>
  </numFmts>
  <fonts count="16" x14ac:knownFonts="1">
    <font>
      <sz val="10"/>
      <name val="Arial Cyr"/>
      <charset val="204"/>
    </font>
    <font>
      <sz val="11"/>
      <color rgb="FF9C6500"/>
      <name val="Calibri"/>
      <family val="2"/>
      <charset val="204"/>
      <scheme val="minor"/>
    </font>
    <font>
      <sz val="10"/>
      <name val="Arial Cyr"/>
      <charset val="204"/>
    </font>
    <font>
      <sz val="18"/>
      <name val="Times New Roman"/>
      <family val="1"/>
      <charset val="204"/>
    </font>
    <font>
      <b/>
      <sz val="16"/>
      <name val="Times New Roman"/>
      <family val="1"/>
      <charset val="204"/>
    </font>
    <font>
      <sz val="12"/>
      <name val="Times New Roman"/>
      <family val="1"/>
      <charset val="204"/>
    </font>
    <font>
      <b/>
      <sz val="12"/>
      <name val="Times New Roman"/>
      <family val="1"/>
      <charset val="204"/>
    </font>
    <font>
      <i/>
      <sz val="12"/>
      <name val="Times New Roman"/>
      <family val="1"/>
      <charset val="204"/>
    </font>
    <font>
      <sz val="10"/>
      <name val="Arial Cyr"/>
      <family val="2"/>
      <charset val="204"/>
    </font>
    <font>
      <sz val="10"/>
      <name val="Arial"/>
      <family val="2"/>
      <charset val="204"/>
    </font>
    <font>
      <sz val="8"/>
      <name val="Arial"/>
      <family val="2"/>
    </font>
    <font>
      <sz val="16"/>
      <name val="Times New Roman"/>
      <family val="1"/>
      <charset val="204"/>
    </font>
    <font>
      <sz val="12"/>
      <color rgb="FFFF0000"/>
      <name val="Times New Roman"/>
      <family val="1"/>
      <charset val="204"/>
    </font>
    <font>
      <b/>
      <sz val="11"/>
      <name val="Times New Roman"/>
      <family val="1"/>
      <charset val="204"/>
    </font>
    <font>
      <sz val="11"/>
      <name val="Times New Roman"/>
      <family val="1"/>
      <charset val="204"/>
    </font>
    <font>
      <b/>
      <i/>
      <sz val="11"/>
      <name val="Times New Roman"/>
      <family val="1"/>
      <charset val="204"/>
    </font>
  </fonts>
  <fills count="12">
    <fill>
      <patternFill patternType="none"/>
    </fill>
    <fill>
      <patternFill patternType="gray125"/>
    </fill>
    <fill>
      <patternFill patternType="solid">
        <fgColor rgb="FFFFEB9C"/>
      </patternFill>
    </fill>
    <fill>
      <patternFill patternType="solid">
        <fgColor theme="0"/>
        <bgColor indexed="64"/>
      </patternFill>
    </fill>
    <fill>
      <patternFill patternType="solid">
        <fgColor indexed="9"/>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4"/>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9">
    <xf numFmtId="0" fontId="0" fillId="0" borderId="0"/>
    <xf numFmtId="0" fontId="1" fillId="2" borderId="0" applyNumberFormat="0" applyBorder="0" applyAlignment="0" applyProtection="0"/>
    <xf numFmtId="0" fontId="2" fillId="0" borderId="0"/>
    <xf numFmtId="0" fontId="8" fillId="0" borderId="0"/>
    <xf numFmtId="0" fontId="2" fillId="0" borderId="0"/>
    <xf numFmtId="0" fontId="9" fillId="0" borderId="0"/>
    <xf numFmtId="0" fontId="9" fillId="0" borderId="0"/>
    <xf numFmtId="0" fontId="10" fillId="0" borderId="0"/>
    <xf numFmtId="43" fontId="2" fillId="0" borderId="0" applyFont="0" applyFill="0" applyBorder="0" applyAlignment="0" applyProtection="0"/>
  </cellStyleXfs>
  <cellXfs count="198">
    <xf numFmtId="0" fontId="0" fillId="0" borderId="0" xfId="0"/>
    <xf numFmtId="0" fontId="5" fillId="5" borderId="1" xfId="0" applyFont="1" applyFill="1" applyBorder="1" applyAlignment="1">
      <alignment horizontal="center" vertical="top"/>
    </xf>
    <xf numFmtId="4" fontId="6" fillId="0" borderId="1" xfId="0" applyNumberFormat="1" applyFont="1" applyBorder="1" applyAlignment="1">
      <alignment horizontal="center" vertical="center" wrapText="1"/>
    </xf>
    <xf numFmtId="0" fontId="5" fillId="7" borderId="0" xfId="0" applyFont="1" applyFill="1" applyAlignment="1">
      <alignment vertical="top" wrapText="1"/>
    </xf>
    <xf numFmtId="0" fontId="5" fillId="3" borderId="0" xfId="0" applyFont="1" applyFill="1" applyAlignment="1">
      <alignment horizontal="justify" vertical="top" wrapText="1"/>
    </xf>
    <xf numFmtId="0" fontId="5" fillId="3" borderId="0" xfId="0" applyFont="1" applyFill="1" applyAlignment="1">
      <alignment horizontal="left" vertical="top" wrapText="1"/>
    </xf>
    <xf numFmtId="2" fontId="5" fillId="5" borderId="1" xfId="0" applyNumberFormat="1" applyFont="1" applyFill="1" applyBorder="1" applyAlignment="1">
      <alignment horizontal="center" vertical="top" wrapText="1"/>
    </xf>
    <xf numFmtId="0" fontId="5" fillId="4" borderId="0" xfId="0" applyFont="1" applyFill="1" applyAlignment="1">
      <alignment vertical="top" wrapText="1"/>
    </xf>
    <xf numFmtId="0" fontId="6" fillId="4" borderId="0" xfId="0" applyFont="1" applyFill="1" applyAlignment="1">
      <alignment vertical="top" wrapText="1"/>
    </xf>
    <xf numFmtId="0" fontId="5" fillId="4" borderId="0" xfId="0" applyFont="1" applyFill="1" applyAlignment="1">
      <alignment horizontal="center" vertical="top" wrapText="1"/>
    </xf>
    <xf numFmtId="0" fontId="5" fillId="0" borderId="0" xfId="0" applyFont="1" applyBorder="1" applyAlignment="1">
      <alignment vertical="top" wrapText="1"/>
    </xf>
    <xf numFmtId="0" fontId="5" fillId="5" borderId="0" xfId="0" applyFont="1" applyFill="1" applyAlignment="1">
      <alignment vertical="top" wrapText="1"/>
    </xf>
    <xf numFmtId="0" fontId="5" fillId="4" borderId="0" xfId="0" applyFont="1" applyFill="1" applyBorder="1" applyAlignment="1">
      <alignment horizontal="justify" vertical="top" wrapText="1"/>
    </xf>
    <xf numFmtId="0" fontId="5" fillId="4" borderId="0" xfId="0" applyFont="1" applyFill="1" applyAlignment="1">
      <alignment horizontal="left" vertical="top" wrapText="1"/>
    </xf>
    <xf numFmtId="0" fontId="5" fillId="5" borderId="1" xfId="0" applyFont="1" applyFill="1" applyBorder="1" applyAlignment="1">
      <alignment horizontal="left" vertical="top" wrapText="1"/>
    </xf>
    <xf numFmtId="0" fontId="5" fillId="5" borderId="1" xfId="0" applyFont="1" applyFill="1" applyBorder="1" applyAlignment="1">
      <alignment vertical="top" wrapText="1"/>
    </xf>
    <xf numFmtId="0" fontId="5" fillId="5" borderId="0" xfId="0" applyFont="1" applyFill="1" applyBorder="1" applyAlignment="1">
      <alignment vertical="top" wrapText="1"/>
    </xf>
    <xf numFmtId="0" fontId="5" fillId="3" borderId="0" xfId="0" applyFont="1" applyFill="1" applyAlignment="1">
      <alignment vertical="top" wrapText="1"/>
    </xf>
    <xf numFmtId="0" fontId="7" fillId="5" borderId="0" xfId="0" applyFont="1" applyFill="1" applyAlignment="1">
      <alignment vertical="top" wrapText="1"/>
    </xf>
    <xf numFmtId="0" fontId="5" fillId="4" borderId="0" xfId="0" applyFont="1" applyFill="1" applyAlignment="1">
      <alignment horizontal="justify" vertical="top" wrapText="1"/>
    </xf>
    <xf numFmtId="4" fontId="6" fillId="3" borderId="1" xfId="1" applyNumberFormat="1" applyFont="1" applyFill="1" applyBorder="1" applyAlignment="1">
      <alignment horizontal="center" vertical="top"/>
    </xf>
    <xf numFmtId="2" fontId="5" fillId="0" borderId="1" xfId="0" applyNumberFormat="1" applyFont="1" applyBorder="1" applyAlignment="1">
      <alignment horizontal="center" vertical="top" wrapText="1"/>
    </xf>
    <xf numFmtId="4" fontId="5" fillId="3" borderId="1" xfId="1" applyNumberFormat="1" applyFont="1" applyFill="1" applyBorder="1" applyAlignment="1">
      <alignment horizontal="center" vertical="top"/>
    </xf>
    <xf numFmtId="0" fontId="5" fillId="5" borderId="1" xfId="0" applyFont="1" applyFill="1" applyBorder="1" applyAlignment="1">
      <alignment horizontal="center" vertical="top" wrapText="1"/>
    </xf>
    <xf numFmtId="14" fontId="5" fillId="5" borderId="1" xfId="0" applyNumberFormat="1" applyFont="1" applyFill="1" applyBorder="1" applyAlignment="1">
      <alignment horizontal="center" vertical="top" wrapText="1"/>
    </xf>
    <xf numFmtId="4" fontId="5" fillId="3" borderId="5" xfId="0" applyNumberFormat="1" applyFont="1" applyFill="1" applyBorder="1" applyAlignment="1">
      <alignment horizontal="center" vertical="top" wrapText="1"/>
    </xf>
    <xf numFmtId="2" fontId="5" fillId="4" borderId="1" xfId="0" applyNumberFormat="1" applyFont="1" applyFill="1" applyBorder="1" applyAlignment="1">
      <alignment horizontal="center" vertical="top" wrapText="1"/>
    </xf>
    <xf numFmtId="4" fontId="6" fillId="0" borderId="1" xfId="0" applyNumberFormat="1" applyFont="1" applyBorder="1" applyAlignment="1">
      <alignment horizontal="center" vertical="top" wrapText="1"/>
    </xf>
    <xf numFmtId="2" fontId="6" fillId="0" borderId="1"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14" fontId="5" fillId="0" borderId="1" xfId="0" applyNumberFormat="1" applyFont="1" applyFill="1" applyBorder="1" applyAlignment="1">
      <alignment horizontal="center" vertical="top"/>
    </xf>
    <xf numFmtId="4" fontId="5" fillId="3" borderId="1" xfId="0" applyNumberFormat="1" applyFont="1" applyFill="1" applyBorder="1" applyAlignment="1">
      <alignment horizontal="center" vertical="top" wrapText="1"/>
    </xf>
    <xf numFmtId="2" fontId="5" fillId="3" borderId="1" xfId="0" applyNumberFormat="1" applyFont="1" applyFill="1" applyBorder="1" applyAlignment="1">
      <alignment horizontal="center" vertical="top" wrapText="1"/>
    </xf>
    <xf numFmtId="0" fontId="5" fillId="6" borderId="0" xfId="0" applyFont="1" applyFill="1" applyAlignment="1">
      <alignment vertical="top" wrapText="1"/>
    </xf>
    <xf numFmtId="4" fontId="5" fillId="5" borderId="1" xfId="0" applyNumberFormat="1" applyFont="1" applyFill="1" applyBorder="1" applyAlignment="1">
      <alignment horizontal="center" vertical="top" wrapText="1"/>
    </xf>
    <xf numFmtId="0" fontId="6" fillId="3" borderId="0" xfId="0" applyFont="1" applyFill="1" applyAlignment="1">
      <alignment vertical="top" wrapText="1"/>
    </xf>
    <xf numFmtId="0" fontId="5" fillId="3" borderId="0" xfId="0" applyFont="1" applyFill="1" applyAlignment="1">
      <alignment horizontal="center" vertical="top" wrapText="1"/>
    </xf>
    <xf numFmtId="0" fontId="5" fillId="3" borderId="0" xfId="0" applyFont="1" applyFill="1" applyBorder="1" applyAlignment="1">
      <alignment vertical="top" wrapText="1"/>
    </xf>
    <xf numFmtId="0" fontId="5" fillId="3" borderId="0" xfId="0" applyFont="1" applyFill="1" applyBorder="1" applyAlignment="1">
      <alignment horizontal="justify" vertical="top" wrapText="1"/>
    </xf>
    <xf numFmtId="0" fontId="7" fillId="3" borderId="0" xfId="0" applyFont="1" applyFill="1" applyAlignment="1">
      <alignment vertical="top" wrapText="1"/>
    </xf>
    <xf numFmtId="0" fontId="5" fillId="4" borderId="1" xfId="0" applyFont="1" applyFill="1" applyBorder="1" applyAlignment="1">
      <alignment horizontal="center" wrapText="1"/>
    </xf>
    <xf numFmtId="0" fontId="5" fillId="3" borderId="0" xfId="0" applyFont="1" applyFill="1" applyAlignment="1">
      <alignment horizontal="center" wrapText="1"/>
    </xf>
    <xf numFmtId="0" fontId="5" fillId="4" borderId="0" xfId="0" applyFont="1" applyFill="1" applyAlignment="1">
      <alignment horizontal="center" wrapText="1"/>
    </xf>
    <xf numFmtId="0" fontId="3" fillId="3" borderId="0" xfId="0" applyFont="1" applyFill="1" applyAlignment="1">
      <alignment vertical="top" wrapText="1"/>
    </xf>
    <xf numFmtId="0" fontId="3" fillId="4" borderId="0" xfId="0" applyFont="1" applyFill="1" applyAlignment="1">
      <alignment vertical="top" wrapText="1"/>
    </xf>
    <xf numFmtId="0" fontId="6" fillId="3" borderId="1" xfId="0" applyFont="1" applyFill="1" applyBorder="1" applyAlignment="1">
      <alignment horizontal="left" vertical="top" wrapText="1"/>
    </xf>
    <xf numFmtId="4" fontId="6" fillId="0" borderId="1" xfId="1" applyNumberFormat="1" applyFont="1" applyFill="1" applyBorder="1" applyAlignment="1">
      <alignment horizontal="center" vertical="top"/>
    </xf>
    <xf numFmtId="2" fontId="6" fillId="0" borderId="1" xfId="0" applyNumberFormat="1" applyFont="1" applyFill="1" applyBorder="1" applyAlignment="1">
      <alignment horizontal="center" vertical="top" wrapText="1"/>
    </xf>
    <xf numFmtId="2" fontId="6" fillId="0" borderId="1" xfId="0" applyNumberFormat="1" applyFont="1" applyFill="1" applyBorder="1" applyAlignment="1">
      <alignment horizontal="center" vertical="top"/>
    </xf>
    <xf numFmtId="4" fontId="5" fillId="0" borderId="1" xfId="0" applyNumberFormat="1" applyFont="1" applyFill="1" applyBorder="1" applyAlignment="1">
      <alignment horizontal="center" vertical="top" wrapText="1"/>
    </xf>
    <xf numFmtId="2"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wrapText="1"/>
    </xf>
    <xf numFmtId="0" fontId="6" fillId="0" borderId="1" xfId="0" applyFont="1" applyFill="1" applyBorder="1" applyAlignment="1">
      <alignment vertical="top" wrapText="1"/>
    </xf>
    <xf numFmtId="0" fontId="5" fillId="0" borderId="1" xfId="0" applyFont="1" applyFill="1" applyBorder="1" applyAlignment="1">
      <alignment vertical="top" wrapText="1"/>
    </xf>
    <xf numFmtId="4" fontId="5" fillId="0" borderId="1" xfId="1" applyNumberFormat="1" applyFont="1" applyFill="1" applyBorder="1" applyAlignment="1">
      <alignment horizontal="center" vertical="top"/>
    </xf>
    <xf numFmtId="4" fontId="6" fillId="0" borderId="1" xfId="0" applyNumberFormat="1" applyFont="1" applyFill="1" applyBorder="1" applyAlignment="1">
      <alignment horizontal="center" vertical="top" wrapText="1"/>
    </xf>
    <xf numFmtId="4" fontId="5" fillId="3" borderId="0" xfId="0" applyNumberFormat="1" applyFont="1" applyFill="1" applyAlignment="1">
      <alignment vertical="top" wrapText="1"/>
    </xf>
    <xf numFmtId="14" fontId="5" fillId="3" borderId="1" xfId="0" applyNumberFormat="1" applyFont="1" applyFill="1" applyBorder="1" applyAlignment="1">
      <alignment horizontal="center" vertical="top" wrapText="1"/>
    </xf>
    <xf numFmtId="0" fontId="6" fillId="0" borderId="1" xfId="0"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6" fillId="0" borderId="1" xfId="0" applyFont="1" applyFill="1" applyBorder="1" applyAlignment="1">
      <alignment horizontal="left" vertical="top" wrapText="1"/>
    </xf>
    <xf numFmtId="14" fontId="5" fillId="0" borderId="1" xfId="0" applyNumberFormat="1" applyFont="1" applyFill="1" applyBorder="1" applyAlignment="1">
      <alignment horizontal="center" vertical="top" wrapText="1"/>
    </xf>
    <xf numFmtId="14" fontId="5" fillId="0" borderId="1" xfId="0" applyNumberFormat="1" applyFont="1" applyBorder="1" applyAlignment="1">
      <alignment horizontal="center" vertical="top" wrapText="1"/>
    </xf>
    <xf numFmtId="0" fontId="7" fillId="5" borderId="1" xfId="0" applyFont="1" applyFill="1" applyBorder="1" applyAlignment="1">
      <alignment horizontal="left" vertical="top" wrapText="1"/>
    </xf>
    <xf numFmtId="14"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14" fontId="5" fillId="0"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14" fontId="5" fillId="0" borderId="1" xfId="0" applyNumberFormat="1" applyFont="1" applyFill="1" applyBorder="1" applyAlignment="1">
      <alignment horizontal="center" vertical="top" wrapText="1"/>
    </xf>
    <xf numFmtId="14" fontId="5" fillId="3" borderId="1" xfId="0" applyNumberFormat="1" applyFont="1" applyFill="1" applyBorder="1" applyAlignment="1">
      <alignment horizontal="center" vertical="top" wrapText="1"/>
    </xf>
    <xf numFmtId="14" fontId="5" fillId="3" borderId="1" xfId="0" applyNumberFormat="1" applyFont="1" applyFill="1" applyBorder="1" applyAlignment="1">
      <alignment horizontal="center" vertical="top" wrapText="1"/>
    </xf>
    <xf numFmtId="0" fontId="7"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6" fillId="0" borderId="1" xfId="0" applyFont="1" applyBorder="1" applyAlignment="1">
      <alignment horizontal="left" vertical="top" wrapText="1"/>
    </xf>
    <xf numFmtId="14" fontId="5" fillId="0" borderId="1" xfId="0" applyNumberFormat="1" applyFont="1" applyFill="1" applyBorder="1" applyAlignment="1">
      <alignment horizontal="center" vertical="top" wrapText="1"/>
    </xf>
    <xf numFmtId="0" fontId="7" fillId="5" borderId="1" xfId="0" applyFont="1" applyFill="1" applyBorder="1" applyAlignment="1">
      <alignment horizontal="left" vertical="top" wrapText="1"/>
    </xf>
    <xf numFmtId="0" fontId="12" fillId="3" borderId="0" xfId="0" applyFont="1" applyFill="1" applyAlignment="1">
      <alignment vertical="top" wrapText="1"/>
    </xf>
    <xf numFmtId="0" fontId="12" fillId="8" borderId="0" xfId="0" applyFont="1" applyFill="1" applyAlignment="1">
      <alignment vertical="top" wrapText="1"/>
    </xf>
    <xf numFmtId="0" fontId="5" fillId="8" borderId="0" xfId="0" applyFont="1" applyFill="1" applyAlignment="1">
      <alignment vertical="top" wrapText="1"/>
    </xf>
    <xf numFmtId="0" fontId="5" fillId="9" borderId="0" xfId="0" applyFont="1" applyFill="1" applyAlignment="1">
      <alignment vertical="top" wrapText="1"/>
    </xf>
    <xf numFmtId="0" fontId="5" fillId="9" borderId="0" xfId="0" applyFont="1" applyFill="1" applyBorder="1" applyAlignment="1">
      <alignment vertical="top" wrapText="1"/>
    </xf>
    <xf numFmtId="14" fontId="5" fillId="3" borderId="1" xfId="0" applyNumberFormat="1" applyFont="1" applyFill="1" applyBorder="1" applyAlignment="1">
      <alignment horizontal="center" vertical="top" wrapText="1"/>
    </xf>
    <xf numFmtId="14" fontId="5" fillId="3" borderId="1" xfId="0" applyNumberFormat="1" applyFont="1" applyFill="1" applyBorder="1" applyAlignment="1">
      <alignment horizontal="center" vertical="top" wrapText="1"/>
    </xf>
    <xf numFmtId="14" fontId="5" fillId="3" borderId="1" xfId="0" applyNumberFormat="1" applyFont="1" applyFill="1" applyBorder="1" applyAlignment="1">
      <alignment horizontal="center" vertical="top"/>
    </xf>
    <xf numFmtId="2" fontId="5" fillId="3" borderId="1" xfId="0" applyNumberFormat="1" applyFont="1" applyFill="1" applyBorder="1" applyAlignment="1">
      <alignment horizontal="center" vertical="top"/>
    </xf>
    <xf numFmtId="0" fontId="5" fillId="3" borderId="1" xfId="0" applyFont="1" applyFill="1" applyBorder="1" applyAlignment="1">
      <alignment vertical="top" wrapText="1"/>
    </xf>
    <xf numFmtId="0" fontId="7" fillId="5" borderId="1" xfId="0" applyFont="1" applyFill="1" applyBorder="1" applyAlignment="1">
      <alignment horizontal="left" vertical="top" wrapText="1"/>
    </xf>
    <xf numFmtId="0" fontId="5" fillId="0" borderId="1" xfId="0" applyFont="1" applyBorder="1" applyAlignment="1">
      <alignment vertical="top" wrapText="1"/>
    </xf>
    <xf numFmtId="0" fontId="5" fillId="10" borderId="0" xfId="0" applyFont="1" applyFill="1" applyAlignment="1">
      <alignment vertical="top" wrapText="1"/>
    </xf>
    <xf numFmtId="14"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5" fillId="0" borderId="1" xfId="0" applyFont="1" applyBorder="1" applyAlignment="1">
      <alignment horizontal="left" vertical="top" wrapText="1"/>
    </xf>
    <xf numFmtId="14" fontId="5" fillId="3" borderId="1" xfId="0" applyNumberFormat="1" applyFont="1" applyFill="1" applyBorder="1" applyAlignment="1">
      <alignment horizontal="center" vertical="top" wrapText="1"/>
    </xf>
    <xf numFmtId="4" fontId="6"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5" fillId="0" borderId="1" xfId="0" applyFont="1" applyFill="1" applyBorder="1" applyAlignment="1">
      <alignment horizontal="left" vertical="top" wrapText="1"/>
    </xf>
    <xf numFmtId="14" fontId="5" fillId="0" borderId="1" xfId="0" applyNumberFormat="1" applyFont="1" applyFill="1" applyBorder="1" applyAlignment="1">
      <alignment horizontal="center" vertical="top" wrapText="1"/>
    </xf>
    <xf numFmtId="14"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14" fontId="5" fillId="0" borderId="1" xfId="0" applyNumberFormat="1" applyFont="1" applyFill="1" applyBorder="1" applyAlignment="1">
      <alignment horizontal="center" vertical="top" wrapText="1"/>
    </xf>
    <xf numFmtId="14" fontId="5" fillId="0"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0" fontId="6" fillId="0" borderId="1" xfId="0" applyFont="1" applyBorder="1" applyAlignment="1">
      <alignment horizontal="left" vertical="top" wrapText="1"/>
    </xf>
    <xf numFmtId="0" fontId="5" fillId="0" borderId="1" xfId="0" applyFont="1" applyBorder="1" applyAlignment="1">
      <alignment horizontal="left" vertical="top" wrapText="1"/>
    </xf>
    <xf numFmtId="2" fontId="5" fillId="0" borderId="1" xfId="0" applyNumberFormat="1" applyFont="1" applyBorder="1" applyAlignment="1">
      <alignment horizontal="center" vertical="top"/>
    </xf>
    <xf numFmtId="14" fontId="6" fillId="3" borderId="1" xfId="0" applyNumberFormat="1" applyFont="1" applyFill="1" applyBorder="1" applyAlignment="1">
      <alignment horizontal="center" vertical="top" wrapText="1"/>
    </xf>
    <xf numFmtId="164" fontId="6" fillId="0" borderId="1" xfId="8"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49" fontId="5" fillId="3" borderId="1" xfId="0" applyNumberFormat="1" applyFont="1" applyFill="1" applyBorder="1" applyAlignment="1">
      <alignment horizontal="center" vertical="top" wrapText="1"/>
    </xf>
    <xf numFmtId="49" fontId="5" fillId="3" borderId="0" xfId="0" applyNumberFormat="1" applyFont="1" applyFill="1" applyAlignment="1">
      <alignment vertical="top" wrapText="1"/>
    </xf>
    <xf numFmtId="49" fontId="3" fillId="3" borderId="0" xfId="0" applyNumberFormat="1" applyFont="1" applyFill="1" applyAlignment="1">
      <alignment vertical="top" wrapText="1"/>
    </xf>
    <xf numFmtId="49" fontId="5" fillId="3" borderId="1" xfId="0" applyNumberFormat="1" applyFont="1" applyFill="1" applyBorder="1" applyAlignment="1">
      <alignment horizontal="center" wrapText="1"/>
    </xf>
    <xf numFmtId="49" fontId="6" fillId="3" borderId="1" xfId="0" applyNumberFormat="1" applyFont="1" applyFill="1" applyBorder="1" applyAlignment="1">
      <alignment horizontal="center" vertical="top" wrapText="1"/>
    </xf>
    <xf numFmtId="49" fontId="5" fillId="3" borderId="6" xfId="0" applyNumberFormat="1" applyFont="1" applyFill="1" applyBorder="1" applyAlignment="1">
      <alignment horizontal="center" vertical="top" wrapText="1"/>
    </xf>
    <xf numFmtId="49" fontId="5" fillId="3" borderId="7" xfId="0" applyNumberFormat="1" applyFont="1" applyFill="1" applyBorder="1" applyAlignment="1">
      <alignment horizontal="center" vertical="top" wrapText="1"/>
    </xf>
    <xf numFmtId="49" fontId="6" fillId="3" borderId="7"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0" fontId="5" fillId="0" borderId="1" xfId="0" applyFont="1" applyFill="1" applyBorder="1" applyAlignment="1">
      <alignment horizontal="left" vertical="top" wrapText="1"/>
    </xf>
    <xf numFmtId="49"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6"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49" fontId="5" fillId="3" borderId="1" xfId="0" applyNumberFormat="1" applyFont="1" applyFill="1" applyBorder="1" applyAlignment="1">
      <alignment horizontal="center" vertical="top" wrapText="1"/>
    </xf>
    <xf numFmtId="0" fontId="5" fillId="11" borderId="0" xfId="0" applyFont="1" applyFill="1" applyAlignment="1">
      <alignment vertical="top" wrapText="1"/>
    </xf>
    <xf numFmtId="49" fontId="5" fillId="3" borderId="1" xfId="0" applyNumberFormat="1" applyFont="1" applyFill="1" applyBorder="1" applyAlignment="1">
      <alignment horizontal="center" vertical="top" wrapText="1"/>
    </xf>
    <xf numFmtId="0" fontId="6" fillId="3" borderId="1" xfId="0"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49" fontId="5" fillId="3" borderId="6"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49" fontId="5" fillId="3" borderId="6" xfId="0" applyNumberFormat="1" applyFont="1" applyFill="1" applyBorder="1" applyAlignment="1">
      <alignment horizontal="center" vertical="top" wrapText="1"/>
    </xf>
    <xf numFmtId="0" fontId="7" fillId="3" borderId="1" xfId="0" applyFont="1" applyFill="1" applyBorder="1" applyAlignment="1">
      <alignment horizontal="left" vertical="top" wrapText="1"/>
    </xf>
    <xf numFmtId="49" fontId="5" fillId="3" borderId="6"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0" fontId="5" fillId="4" borderId="0" xfId="0" applyFont="1" applyFill="1" applyAlignment="1">
      <alignment vertical="top" wrapText="1"/>
    </xf>
    <xf numFmtId="0" fontId="5" fillId="3" borderId="0" xfId="0" applyFont="1" applyFill="1" applyAlignment="1">
      <alignment vertical="top" wrapText="1"/>
    </xf>
    <xf numFmtId="0" fontId="5" fillId="5" borderId="0" xfId="0" applyFont="1" applyFill="1" applyAlignment="1">
      <alignment vertical="top" wrapText="1"/>
    </xf>
    <xf numFmtId="0" fontId="5" fillId="5" borderId="1" xfId="0" applyFont="1" applyFill="1" applyBorder="1" applyAlignment="1">
      <alignment horizontal="left" vertical="top" wrapText="1"/>
    </xf>
    <xf numFmtId="0" fontId="5" fillId="3" borderId="0" xfId="0" applyFont="1" applyFill="1" applyAlignment="1">
      <alignment vertical="top" wrapText="1"/>
    </xf>
    <xf numFmtId="0" fontId="5" fillId="5" borderId="1" xfId="0" applyFont="1" applyFill="1" applyBorder="1" applyAlignment="1">
      <alignment horizontal="center" vertical="top" wrapText="1"/>
    </xf>
    <xf numFmtId="0" fontId="7" fillId="5" borderId="1" xfId="0" applyFont="1" applyFill="1" applyBorder="1" applyAlignment="1">
      <alignment horizontal="left" vertical="top" wrapText="1"/>
    </xf>
    <xf numFmtId="49" fontId="5" fillId="3" borderId="1" xfId="0" applyNumberFormat="1" applyFont="1" applyFill="1" applyBorder="1" applyAlignment="1">
      <alignment horizontal="center" vertical="top" wrapText="1"/>
    </xf>
    <xf numFmtId="0" fontId="5" fillId="5" borderId="1" xfId="0" applyFont="1" applyFill="1" applyBorder="1" applyAlignment="1">
      <alignment horizontal="left" vertical="top" wrapText="1"/>
    </xf>
    <xf numFmtId="0" fontId="5" fillId="5" borderId="1" xfId="0" applyFont="1" applyFill="1" applyBorder="1" applyAlignment="1">
      <alignment horizontal="center" vertical="top" wrapText="1"/>
    </xf>
    <xf numFmtId="14" fontId="5" fillId="5" borderId="1" xfId="0" applyNumberFormat="1" applyFont="1" applyFill="1" applyBorder="1" applyAlignment="1">
      <alignment horizontal="center" vertical="top" wrapText="1"/>
    </xf>
    <xf numFmtId="0" fontId="7" fillId="5" borderId="1" xfId="0" applyFont="1" applyFill="1" applyBorder="1" applyAlignment="1">
      <alignment horizontal="left" vertical="top" wrapText="1"/>
    </xf>
    <xf numFmtId="49" fontId="5" fillId="3" borderId="1"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2" fontId="6" fillId="3" borderId="1" xfId="0" applyNumberFormat="1" applyFont="1" applyFill="1" applyBorder="1" applyAlignment="1">
      <alignment horizontal="center" vertical="top" wrapText="1"/>
    </xf>
    <xf numFmtId="49" fontId="5" fillId="3"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49" fontId="5" fillId="3" borderId="1" xfId="0" applyNumberFormat="1" applyFont="1" applyFill="1" applyBorder="1" applyAlignment="1">
      <alignment horizontal="center" vertical="top" wrapText="1"/>
    </xf>
    <xf numFmtId="0" fontId="6" fillId="3" borderId="6" xfId="0" applyFont="1" applyFill="1" applyBorder="1" applyAlignment="1">
      <alignment horizontal="center" vertical="top" wrapText="1"/>
    </xf>
    <xf numFmtId="0" fontId="5" fillId="3" borderId="6" xfId="0" applyFont="1" applyFill="1" applyBorder="1" applyAlignment="1">
      <alignment horizontal="left" vertical="top" wrapText="1"/>
    </xf>
    <xf numFmtId="49" fontId="6" fillId="3" borderId="6" xfId="0" applyNumberFormat="1" applyFont="1" applyFill="1" applyBorder="1" applyAlignment="1">
      <alignment horizontal="center" vertical="top" wrapText="1"/>
    </xf>
    <xf numFmtId="49" fontId="5" fillId="3" borderId="6" xfId="0" applyNumberFormat="1" applyFont="1" applyFill="1" applyBorder="1" applyAlignment="1">
      <alignment horizontal="center" vertical="top" wrapText="1"/>
    </xf>
    <xf numFmtId="14" fontId="5" fillId="3" borderId="6" xfId="0" applyNumberFormat="1" applyFont="1" applyFill="1" applyBorder="1" applyAlignment="1">
      <alignment horizontal="center" vertical="top" wrapText="1"/>
    </xf>
    <xf numFmtId="0" fontId="6" fillId="0" borderId="1" xfId="0" applyFont="1" applyBorder="1" applyAlignment="1">
      <alignment horizontal="center" vertical="top" wrapText="1"/>
    </xf>
    <xf numFmtId="0" fontId="5" fillId="0" borderId="1" xfId="0" applyFont="1" applyBorder="1" applyAlignment="1">
      <alignment horizontal="center" vertical="top" wrapText="1"/>
    </xf>
    <xf numFmtId="0" fontId="5" fillId="0" borderId="1" xfId="0" applyFont="1" applyBorder="1" applyAlignment="1">
      <alignment horizontal="left" vertical="top" wrapText="1"/>
    </xf>
    <xf numFmtId="0" fontId="6" fillId="3" borderId="6" xfId="0" applyFont="1" applyFill="1" applyBorder="1" applyAlignment="1">
      <alignment horizontal="left" vertical="top" wrapText="1"/>
    </xf>
    <xf numFmtId="0" fontId="6" fillId="0" borderId="4" xfId="0" applyFont="1" applyBorder="1" applyAlignment="1">
      <alignment horizontal="center" vertical="top" wrapText="1"/>
    </xf>
    <xf numFmtId="0" fontId="6" fillId="0" borderId="1" xfId="0" applyFont="1" applyFill="1" applyBorder="1" applyAlignment="1">
      <alignment horizontal="center"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3" fillId="3" borderId="0" xfId="0" applyFont="1" applyFill="1" applyBorder="1" applyAlignment="1">
      <alignment vertical="top" wrapText="1"/>
    </xf>
    <xf numFmtId="0" fontId="13" fillId="3" borderId="0" xfId="0" applyFont="1" applyFill="1" applyBorder="1" applyAlignment="1">
      <alignment wrapText="1"/>
    </xf>
    <xf numFmtId="0" fontId="14" fillId="3" borderId="0" xfId="0" applyFont="1" applyFill="1" applyBorder="1" applyAlignment="1">
      <alignment horizontal="center" vertical="top" wrapText="1"/>
    </xf>
    <xf numFmtId="0" fontId="13" fillId="3" borderId="0" xfId="0" applyFont="1" applyFill="1" applyBorder="1" applyAlignment="1">
      <alignment horizontal="center" vertical="center" wrapText="1"/>
    </xf>
    <xf numFmtId="0" fontId="15" fillId="3" borderId="0" xfId="0" applyFont="1" applyFill="1" applyBorder="1" applyAlignment="1">
      <alignment horizontal="center" vertical="center" wrapText="1"/>
    </xf>
    <xf numFmtId="4" fontId="13" fillId="3" borderId="0" xfId="0" applyNumberFormat="1" applyFont="1" applyFill="1" applyBorder="1" applyAlignment="1">
      <alignment horizontal="center" vertical="center" wrapText="1"/>
    </xf>
    <xf numFmtId="4" fontId="14" fillId="3" borderId="0" xfId="8" applyNumberFormat="1" applyFont="1" applyFill="1" applyBorder="1" applyAlignment="1">
      <alignment horizontal="center" vertical="center" wrapText="1"/>
    </xf>
    <xf numFmtId="0" fontId="4" fillId="0" borderId="0" xfId="0" applyFont="1" applyBorder="1" applyAlignment="1">
      <alignment vertical="top" wrapText="1"/>
    </xf>
    <xf numFmtId="0" fontId="11" fillId="0" borderId="0" xfId="0" applyFont="1" applyBorder="1" applyAlignment="1">
      <alignment vertical="top" wrapText="1"/>
    </xf>
    <xf numFmtId="0" fontId="5" fillId="4" borderId="1" xfId="0" applyFont="1" applyFill="1" applyBorder="1" applyAlignment="1">
      <alignment horizontal="center" vertical="top"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5" fillId="4" borderId="6" xfId="0" applyFont="1" applyFill="1" applyBorder="1" applyAlignment="1">
      <alignment horizontal="center" vertical="top" wrapText="1"/>
    </xf>
    <xf numFmtId="0" fontId="5" fillId="4" borderId="8" xfId="0" applyFont="1" applyFill="1" applyBorder="1" applyAlignment="1">
      <alignment horizontal="center" vertical="top" wrapText="1"/>
    </xf>
    <xf numFmtId="0" fontId="5" fillId="4" borderId="7" xfId="0" applyFont="1" applyFill="1" applyBorder="1" applyAlignment="1">
      <alignment horizontal="center" vertical="top" wrapText="1"/>
    </xf>
    <xf numFmtId="49" fontId="5" fillId="3" borderId="9" xfId="0" applyNumberFormat="1" applyFont="1" applyFill="1" applyBorder="1" applyAlignment="1">
      <alignment horizontal="left" vertical="top" wrapText="1"/>
    </xf>
    <xf numFmtId="0" fontId="13" fillId="3" borderId="0" xfId="0" applyFont="1" applyFill="1" applyAlignment="1">
      <alignment horizontal="center" wrapText="1"/>
    </xf>
    <xf numFmtId="0" fontId="13" fillId="3" borderId="0" xfId="0" applyFont="1" applyFill="1" applyBorder="1" applyAlignment="1">
      <alignment horizontal="center" wrapText="1"/>
    </xf>
    <xf numFmtId="0" fontId="14" fillId="0" borderId="0" xfId="0" applyFont="1" applyFill="1" applyBorder="1" applyAlignment="1">
      <alignment horizontal="center" wrapText="1"/>
    </xf>
    <xf numFmtId="49" fontId="5" fillId="3" borderId="1" xfId="0" applyNumberFormat="1" applyFont="1" applyFill="1" applyBorder="1" applyAlignment="1">
      <alignment horizontal="center" vertical="top" wrapText="1"/>
    </xf>
  </cellXfs>
  <cellStyles count="9">
    <cellStyle name="Excel Built-in Normal" xfId="3"/>
    <cellStyle name="Нейтральный" xfId="1" builtinId="28"/>
    <cellStyle name="Обычный" xfId="0" builtinId="0"/>
    <cellStyle name="Обычный 2" xfId="2"/>
    <cellStyle name="Обычный 2 2" xfId="4"/>
    <cellStyle name="Обычный 2 2 2" xfId="5"/>
    <cellStyle name="Обычный 2 3" xfId="6"/>
    <cellStyle name="Обычный 3" xfId="7"/>
    <cellStyle name="Финансовый" xfId="8" builtinId="3"/>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AR443"/>
  <sheetViews>
    <sheetView tabSelected="1" view="pageBreakPreview" zoomScale="80" zoomScaleNormal="60" zoomScaleSheetLayoutView="80" zoomScalePageLayoutView="50" workbookViewId="0">
      <pane xSplit="2" topLeftCell="C1" activePane="topRight" state="frozen"/>
      <selection pane="topRight" activeCell="F340" sqref="F340"/>
    </sheetView>
  </sheetViews>
  <sheetFormatPr defaultColWidth="9.140625" defaultRowHeight="15.75" x14ac:dyDescent="0.2"/>
  <cols>
    <col min="1" max="1" width="8.85546875" style="116" customWidth="1"/>
    <col min="2" max="2" width="44.7109375" style="19" customWidth="1"/>
    <col min="3" max="3" width="7.85546875" style="19" customWidth="1"/>
    <col min="4" max="4" width="23.5703125" style="13" customWidth="1"/>
    <col min="5" max="7" width="16.140625" style="9" customWidth="1"/>
    <col min="8" max="8" width="56.85546875" style="9" customWidth="1"/>
    <col min="9" max="11" width="19.42578125" style="19" customWidth="1"/>
    <col min="12" max="12" width="10.5703125" style="17" customWidth="1"/>
    <col min="13" max="13" width="9.140625" style="17"/>
    <col min="14" max="14" width="12.5703125" style="17" bestFit="1" customWidth="1"/>
    <col min="15" max="44" width="9.140625" style="17"/>
    <col min="45" max="16384" width="9.140625" style="7"/>
  </cols>
  <sheetData>
    <row r="1" spans="1:44" ht="15" customHeight="1" x14ac:dyDescent="0.2">
      <c r="B1" s="177"/>
      <c r="C1" s="178"/>
      <c r="D1" s="179"/>
      <c r="E1" s="180"/>
      <c r="F1" s="180"/>
      <c r="G1" s="180"/>
      <c r="H1" s="181"/>
      <c r="I1" s="182"/>
      <c r="J1" s="182"/>
      <c r="K1" s="183" t="s">
        <v>525</v>
      </c>
    </row>
    <row r="2" spans="1:44" ht="11.25" hidden="1" customHeight="1" x14ac:dyDescent="0.2">
      <c r="B2" s="194" t="s">
        <v>526</v>
      </c>
      <c r="C2" s="194"/>
      <c r="D2" s="194"/>
      <c r="E2" s="194"/>
      <c r="F2" s="194"/>
      <c r="G2" s="194"/>
      <c r="H2" s="194"/>
      <c r="I2" s="194"/>
      <c r="J2" s="194"/>
      <c r="K2" s="194"/>
    </row>
    <row r="3" spans="1:44" s="143" customFormat="1" ht="25.5" customHeight="1" x14ac:dyDescent="0.2">
      <c r="A3" s="116"/>
      <c r="B3" s="195"/>
      <c r="C3" s="195"/>
      <c r="D3" s="195"/>
      <c r="E3" s="195"/>
      <c r="F3" s="195"/>
      <c r="G3" s="195"/>
      <c r="H3" s="195"/>
      <c r="I3" s="195"/>
      <c r="J3" s="195"/>
      <c r="K3" s="195"/>
      <c r="L3" s="147"/>
      <c r="M3" s="147"/>
      <c r="N3" s="147"/>
      <c r="O3" s="147"/>
      <c r="P3" s="147"/>
      <c r="Q3" s="147"/>
      <c r="R3" s="147"/>
      <c r="S3" s="147"/>
      <c r="T3" s="147"/>
      <c r="U3" s="147"/>
      <c r="V3" s="147"/>
      <c r="W3" s="147"/>
      <c r="X3" s="147"/>
      <c r="Y3" s="147"/>
      <c r="Z3" s="147"/>
      <c r="AA3" s="147"/>
      <c r="AB3" s="147"/>
      <c r="AC3" s="147"/>
      <c r="AD3" s="147"/>
      <c r="AE3" s="147"/>
      <c r="AF3" s="147"/>
      <c r="AG3" s="147"/>
      <c r="AH3" s="147"/>
      <c r="AI3" s="147"/>
      <c r="AJ3" s="147"/>
      <c r="AK3" s="147"/>
      <c r="AL3" s="147"/>
      <c r="AM3" s="147"/>
      <c r="AN3" s="147"/>
      <c r="AO3" s="147"/>
      <c r="AP3" s="147"/>
      <c r="AQ3" s="147"/>
      <c r="AR3" s="147"/>
    </row>
    <row r="4" spans="1:44" ht="21.75" customHeight="1" x14ac:dyDescent="0.2">
      <c r="B4" s="195" t="s">
        <v>527</v>
      </c>
      <c r="C4" s="195"/>
      <c r="D4" s="195"/>
      <c r="E4" s="195"/>
      <c r="F4" s="195"/>
      <c r="G4" s="195"/>
      <c r="H4" s="195"/>
      <c r="I4" s="195"/>
      <c r="J4" s="195"/>
      <c r="K4" s="195"/>
    </row>
    <row r="5" spans="1:44" ht="23.25" customHeight="1" x14ac:dyDescent="0.2">
      <c r="B5" s="195" t="s">
        <v>538</v>
      </c>
      <c r="C5" s="195"/>
      <c r="D5" s="195"/>
      <c r="E5" s="195"/>
      <c r="F5" s="195"/>
      <c r="G5" s="195"/>
      <c r="H5" s="195"/>
      <c r="I5" s="195"/>
      <c r="J5" s="195"/>
      <c r="K5" s="195"/>
    </row>
    <row r="6" spans="1:44" s="44" customFormat="1" ht="22.5" customHeight="1" x14ac:dyDescent="0.25">
      <c r="A6" s="117"/>
      <c r="B6" s="196" t="s">
        <v>528</v>
      </c>
      <c r="C6" s="196"/>
      <c r="D6" s="196"/>
      <c r="E6" s="196"/>
      <c r="F6" s="196"/>
      <c r="G6" s="196"/>
      <c r="H6" s="196"/>
      <c r="I6" s="196"/>
      <c r="J6" s="196"/>
      <c r="K6" s="196"/>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row>
    <row r="7" spans="1:44" s="8" customFormat="1" ht="20.25" x14ac:dyDescent="0.2">
      <c r="A7" s="116"/>
      <c r="B7" s="184"/>
      <c r="C7" s="184"/>
      <c r="D7" s="185"/>
      <c r="E7" s="185"/>
      <c r="F7" s="185"/>
      <c r="G7" s="185"/>
      <c r="H7" s="185"/>
      <c r="I7" s="184"/>
      <c r="J7" s="184"/>
      <c r="K7" s="184"/>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row>
    <row r="8" spans="1:44" ht="70.5" customHeight="1" x14ac:dyDescent="0.2">
      <c r="A8" s="197" t="s">
        <v>0</v>
      </c>
      <c r="B8" s="186" t="s">
        <v>1</v>
      </c>
      <c r="C8" s="186" t="s">
        <v>557</v>
      </c>
      <c r="D8" s="186" t="s">
        <v>558</v>
      </c>
      <c r="E8" s="186" t="s">
        <v>559</v>
      </c>
      <c r="F8" s="190" t="s">
        <v>520</v>
      </c>
      <c r="G8" s="186" t="s">
        <v>2</v>
      </c>
      <c r="H8" s="186" t="s">
        <v>521</v>
      </c>
      <c r="I8" s="186" t="s">
        <v>560</v>
      </c>
      <c r="J8" s="186"/>
      <c r="K8" s="186" t="s">
        <v>522</v>
      </c>
    </row>
    <row r="9" spans="1:44" ht="37.5" customHeight="1" x14ac:dyDescent="0.2">
      <c r="A9" s="197"/>
      <c r="B9" s="186"/>
      <c r="C9" s="186"/>
      <c r="D9" s="186"/>
      <c r="E9" s="186"/>
      <c r="F9" s="191"/>
      <c r="G9" s="186"/>
      <c r="H9" s="186"/>
      <c r="I9" s="186" t="s">
        <v>523</v>
      </c>
      <c r="J9" s="186" t="s">
        <v>524</v>
      </c>
      <c r="K9" s="186"/>
    </row>
    <row r="10" spans="1:44" ht="45" customHeight="1" x14ac:dyDescent="0.2">
      <c r="A10" s="197"/>
      <c r="B10" s="186"/>
      <c r="C10" s="186"/>
      <c r="D10" s="186"/>
      <c r="E10" s="186"/>
      <c r="F10" s="192"/>
      <c r="G10" s="186"/>
      <c r="H10" s="186"/>
      <c r="I10" s="186"/>
      <c r="J10" s="186"/>
      <c r="K10" s="186"/>
    </row>
    <row r="11" spans="1:44" s="42" customFormat="1" x14ac:dyDescent="0.25">
      <c r="A11" s="118">
        <v>1</v>
      </c>
      <c r="B11" s="40">
        <v>2</v>
      </c>
      <c r="C11" s="40">
        <v>3</v>
      </c>
      <c r="D11" s="40">
        <v>4</v>
      </c>
      <c r="E11" s="40">
        <v>5</v>
      </c>
      <c r="F11" s="40">
        <v>6</v>
      </c>
      <c r="G11" s="40">
        <v>7</v>
      </c>
      <c r="H11" s="40">
        <v>8</v>
      </c>
      <c r="I11" s="40">
        <v>9</v>
      </c>
      <c r="J11" s="40">
        <v>10</v>
      </c>
      <c r="K11" s="40">
        <v>11</v>
      </c>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row>
    <row r="12" spans="1:44" s="10" customFormat="1" x14ac:dyDescent="0.2">
      <c r="A12" s="115"/>
      <c r="B12" s="188" t="s">
        <v>3</v>
      </c>
      <c r="C12" s="189"/>
      <c r="D12" s="189"/>
      <c r="E12" s="189"/>
      <c r="F12" s="189"/>
      <c r="G12" s="189"/>
      <c r="H12" s="189"/>
      <c r="I12" s="189"/>
      <c r="J12" s="189"/>
      <c r="K12" s="189"/>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row>
    <row r="13" spans="1:44" s="8" customFormat="1" ht="133.5" customHeight="1" x14ac:dyDescent="0.2">
      <c r="A13" s="119">
        <f>A12+1</f>
        <v>1</v>
      </c>
      <c r="B13" s="45" t="s">
        <v>191</v>
      </c>
      <c r="C13" s="63"/>
      <c r="D13" s="53" t="s">
        <v>18</v>
      </c>
      <c r="E13" s="64">
        <v>42005</v>
      </c>
      <c r="F13" s="107">
        <v>42005</v>
      </c>
      <c r="G13" s="107">
        <v>43100</v>
      </c>
      <c r="H13" s="107"/>
      <c r="I13" s="20">
        <f>SUM(I14:I17)</f>
        <v>8015.61</v>
      </c>
      <c r="J13" s="46">
        <f t="shared" ref="J13:K13" si="0">SUM(J14:J17)</f>
        <v>5.61</v>
      </c>
      <c r="K13" s="46">
        <f t="shared" si="0"/>
        <v>0</v>
      </c>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row>
    <row r="14" spans="1:44" ht="101.25" customHeight="1" x14ac:dyDescent="0.2">
      <c r="A14" s="115" t="s">
        <v>24</v>
      </c>
      <c r="B14" s="59" t="s">
        <v>192</v>
      </c>
      <c r="C14" s="62"/>
      <c r="D14" s="53" t="s">
        <v>18</v>
      </c>
      <c r="E14" s="64">
        <v>42005</v>
      </c>
      <c r="F14" s="107">
        <v>42005</v>
      </c>
      <c r="G14" s="107">
        <v>43100</v>
      </c>
      <c r="H14" s="107"/>
      <c r="I14" s="25">
        <v>224.21</v>
      </c>
      <c r="J14" s="26">
        <v>5.61</v>
      </c>
      <c r="K14" s="26">
        <v>0</v>
      </c>
      <c r="N14" s="56"/>
    </row>
    <row r="15" spans="1:44" ht="87.75" customHeight="1" x14ac:dyDescent="0.2">
      <c r="A15" s="115" t="s">
        <v>25</v>
      </c>
      <c r="B15" s="59" t="s">
        <v>193</v>
      </c>
      <c r="C15" s="59"/>
      <c r="D15" s="53" t="s">
        <v>18</v>
      </c>
      <c r="E15" s="64">
        <v>42005</v>
      </c>
      <c r="F15" s="107">
        <v>42005</v>
      </c>
      <c r="G15" s="107">
        <v>43100</v>
      </c>
      <c r="H15" s="107"/>
      <c r="I15" s="25">
        <v>150</v>
      </c>
      <c r="J15" s="26">
        <v>0</v>
      </c>
      <c r="K15" s="26">
        <v>0</v>
      </c>
      <c r="N15" s="56"/>
    </row>
    <row r="16" spans="1:44" ht="96.75" customHeight="1" x14ac:dyDescent="0.2">
      <c r="A16" s="115" t="s">
        <v>26</v>
      </c>
      <c r="B16" s="59" t="s">
        <v>194</v>
      </c>
      <c r="C16" s="59"/>
      <c r="D16" s="53" t="s">
        <v>18</v>
      </c>
      <c r="E16" s="64">
        <v>42005</v>
      </c>
      <c r="F16" s="107">
        <v>42005</v>
      </c>
      <c r="G16" s="107">
        <v>43100</v>
      </c>
      <c r="H16" s="107"/>
      <c r="I16" s="25">
        <v>350</v>
      </c>
      <c r="J16" s="26">
        <v>0</v>
      </c>
      <c r="K16" s="26">
        <v>0</v>
      </c>
    </row>
    <row r="17" spans="1:44" ht="83.25" customHeight="1" x14ac:dyDescent="0.2">
      <c r="A17" s="115" t="s">
        <v>27</v>
      </c>
      <c r="B17" s="97" t="s">
        <v>195</v>
      </c>
      <c r="C17" s="97"/>
      <c r="D17" s="53" t="s">
        <v>18</v>
      </c>
      <c r="E17" s="98">
        <v>42005</v>
      </c>
      <c r="F17" s="104">
        <v>42005</v>
      </c>
      <c r="G17" s="107">
        <v>43100</v>
      </c>
      <c r="H17" s="107"/>
      <c r="I17" s="25">
        <v>7291.4</v>
      </c>
      <c r="J17" s="26">
        <v>0</v>
      </c>
      <c r="K17" s="26">
        <v>0</v>
      </c>
    </row>
    <row r="18" spans="1:44" s="143" customFormat="1" ht="189.75" customHeight="1" x14ac:dyDescent="0.2">
      <c r="A18" s="156"/>
      <c r="B18" s="154" t="s">
        <v>434</v>
      </c>
      <c r="C18" s="154" t="s">
        <v>556</v>
      </c>
      <c r="D18" s="154" t="s">
        <v>18</v>
      </c>
      <c r="E18" s="152" t="s">
        <v>4</v>
      </c>
      <c r="F18" s="152" t="s">
        <v>4</v>
      </c>
      <c r="G18" s="153">
        <v>42185</v>
      </c>
      <c r="H18" s="153" t="s">
        <v>549</v>
      </c>
      <c r="I18" s="152" t="s">
        <v>4</v>
      </c>
      <c r="J18" s="152" t="s">
        <v>4</v>
      </c>
      <c r="K18" s="152" t="s">
        <v>4</v>
      </c>
      <c r="L18" s="147"/>
      <c r="M18" s="147"/>
      <c r="N18" s="147"/>
      <c r="O18" s="147"/>
      <c r="P18" s="147"/>
      <c r="Q18" s="147"/>
      <c r="R18" s="147"/>
      <c r="S18" s="147"/>
      <c r="T18" s="147"/>
      <c r="U18" s="147"/>
      <c r="V18" s="147"/>
      <c r="W18" s="147"/>
      <c r="X18" s="147"/>
      <c r="Y18" s="147"/>
      <c r="Z18" s="147"/>
      <c r="AA18" s="147"/>
      <c r="AB18" s="147"/>
      <c r="AC18" s="147"/>
      <c r="AD18" s="147"/>
      <c r="AE18" s="147"/>
      <c r="AF18" s="147"/>
      <c r="AG18" s="147"/>
      <c r="AH18" s="147"/>
      <c r="AI18" s="147"/>
      <c r="AJ18" s="147"/>
      <c r="AK18" s="147"/>
      <c r="AL18" s="147"/>
      <c r="AM18" s="147"/>
      <c r="AN18" s="147"/>
      <c r="AO18" s="147"/>
      <c r="AP18" s="147"/>
      <c r="AQ18" s="147"/>
      <c r="AR18" s="147"/>
    </row>
    <row r="19" spans="1:44" s="143" customFormat="1" ht="117" customHeight="1" x14ac:dyDescent="0.2">
      <c r="A19" s="156"/>
      <c r="B19" s="154" t="s">
        <v>372</v>
      </c>
      <c r="C19" s="154" t="s">
        <v>556</v>
      </c>
      <c r="D19" s="154" t="s">
        <v>18</v>
      </c>
      <c r="E19" s="152" t="s">
        <v>4</v>
      </c>
      <c r="F19" s="152" t="s">
        <v>4</v>
      </c>
      <c r="G19" s="153">
        <v>42277</v>
      </c>
      <c r="H19" s="153"/>
      <c r="I19" s="152" t="s">
        <v>4</v>
      </c>
      <c r="J19" s="152" t="s">
        <v>4</v>
      </c>
      <c r="K19" s="152" t="s">
        <v>4</v>
      </c>
      <c r="L19" s="147"/>
      <c r="M19" s="147"/>
      <c r="N19" s="147"/>
      <c r="O19" s="147"/>
      <c r="P19" s="147"/>
      <c r="Q19" s="147"/>
      <c r="R19" s="147"/>
      <c r="S19" s="147"/>
      <c r="T19" s="147"/>
      <c r="U19" s="147"/>
      <c r="V19" s="147"/>
      <c r="W19" s="147"/>
      <c r="X19" s="147"/>
      <c r="Y19" s="147"/>
      <c r="Z19" s="147"/>
      <c r="AA19" s="147"/>
      <c r="AB19" s="147"/>
      <c r="AC19" s="147"/>
      <c r="AD19" s="147"/>
      <c r="AE19" s="147"/>
      <c r="AF19" s="147"/>
      <c r="AG19" s="147"/>
      <c r="AH19" s="147"/>
      <c r="AI19" s="147"/>
      <c r="AJ19" s="147"/>
      <c r="AK19" s="147"/>
      <c r="AL19" s="147"/>
      <c r="AM19" s="147"/>
      <c r="AN19" s="147"/>
      <c r="AO19" s="147"/>
      <c r="AP19" s="147"/>
      <c r="AQ19" s="147"/>
      <c r="AR19" s="147"/>
    </row>
    <row r="20" spans="1:44" s="11" customFormat="1" ht="108.75" customHeight="1" x14ac:dyDescent="0.2">
      <c r="A20" s="115"/>
      <c r="B20" s="154" t="s">
        <v>446</v>
      </c>
      <c r="C20" s="92" t="s">
        <v>556</v>
      </c>
      <c r="D20" s="77" t="s">
        <v>18</v>
      </c>
      <c r="E20" s="23" t="s">
        <v>4</v>
      </c>
      <c r="F20" s="152" t="s">
        <v>4</v>
      </c>
      <c r="G20" s="153">
        <v>42551</v>
      </c>
      <c r="H20" s="153"/>
      <c r="I20" s="23" t="s">
        <v>4</v>
      </c>
      <c r="J20" s="23" t="s">
        <v>4</v>
      </c>
      <c r="K20" s="23" t="s">
        <v>4</v>
      </c>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row>
    <row r="21" spans="1:44" s="8" customFormat="1" ht="135.75" customHeight="1" x14ac:dyDescent="0.2">
      <c r="A21" s="119">
        <v>2</v>
      </c>
      <c r="B21" s="73" t="s">
        <v>196</v>
      </c>
      <c r="C21" s="63"/>
      <c r="D21" s="91" t="s">
        <v>22</v>
      </c>
      <c r="E21" s="64">
        <v>42005</v>
      </c>
      <c r="F21" s="107">
        <v>42005</v>
      </c>
      <c r="G21" s="107">
        <v>43100</v>
      </c>
      <c r="H21" s="107"/>
      <c r="I21" s="46">
        <f>I22</f>
        <v>5985</v>
      </c>
      <c r="J21" s="46">
        <f>J22+J23</f>
        <v>2509.94</v>
      </c>
      <c r="K21" s="46">
        <f>K22</f>
        <v>5985</v>
      </c>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row>
    <row r="22" spans="1:44" ht="138" customHeight="1" x14ac:dyDescent="0.2">
      <c r="A22" s="115" t="s">
        <v>28</v>
      </c>
      <c r="B22" s="59" t="s">
        <v>197</v>
      </c>
      <c r="C22" s="59"/>
      <c r="D22" s="53" t="s">
        <v>22</v>
      </c>
      <c r="E22" s="64">
        <v>42005</v>
      </c>
      <c r="F22" s="107">
        <v>42005</v>
      </c>
      <c r="G22" s="65">
        <v>43100</v>
      </c>
      <c r="H22" s="65"/>
      <c r="I22" s="25">
        <v>5985</v>
      </c>
      <c r="J22" s="25">
        <v>2509.94</v>
      </c>
      <c r="K22" s="25">
        <v>5985</v>
      </c>
    </row>
    <row r="23" spans="1:44" ht="136.5" customHeight="1" x14ac:dyDescent="0.2">
      <c r="A23" s="115" t="s">
        <v>29</v>
      </c>
      <c r="B23" s="59" t="s">
        <v>198</v>
      </c>
      <c r="C23" s="59"/>
      <c r="D23" s="53" t="s">
        <v>22</v>
      </c>
      <c r="E23" s="64">
        <v>42005</v>
      </c>
      <c r="F23" s="107">
        <v>42005</v>
      </c>
      <c r="G23" s="65">
        <v>43100</v>
      </c>
      <c r="H23" s="65"/>
      <c r="I23" s="31">
        <v>0</v>
      </c>
      <c r="J23" s="31">
        <v>0</v>
      </c>
      <c r="K23" s="31">
        <v>0</v>
      </c>
    </row>
    <row r="24" spans="1:44" s="11" customFormat="1" ht="165.75" customHeight="1" x14ac:dyDescent="0.2">
      <c r="A24" s="115"/>
      <c r="B24" s="66" t="s">
        <v>373</v>
      </c>
      <c r="C24" s="14"/>
      <c r="D24" s="92" t="s">
        <v>22</v>
      </c>
      <c r="E24" s="23" t="s">
        <v>4</v>
      </c>
      <c r="F24" s="152" t="s">
        <v>4</v>
      </c>
      <c r="G24" s="153">
        <v>42094</v>
      </c>
      <c r="H24" s="152" t="s">
        <v>529</v>
      </c>
      <c r="I24" s="23" t="s">
        <v>4</v>
      </c>
      <c r="J24" s="23" t="s">
        <v>4</v>
      </c>
      <c r="K24" s="23" t="s">
        <v>4</v>
      </c>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row>
    <row r="25" spans="1:44" s="11" customFormat="1" ht="133.5" customHeight="1" x14ac:dyDescent="0.2">
      <c r="A25" s="115"/>
      <c r="B25" s="66" t="s">
        <v>374</v>
      </c>
      <c r="C25" s="14" t="s">
        <v>556</v>
      </c>
      <c r="D25" s="92" t="s">
        <v>22</v>
      </c>
      <c r="E25" s="23" t="s">
        <v>4</v>
      </c>
      <c r="F25" s="152" t="s">
        <v>4</v>
      </c>
      <c r="G25" s="153">
        <v>42460</v>
      </c>
      <c r="H25" s="153"/>
      <c r="I25" s="23" t="s">
        <v>4</v>
      </c>
      <c r="J25" s="23" t="s">
        <v>4</v>
      </c>
      <c r="K25" s="23" t="s">
        <v>4</v>
      </c>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row>
    <row r="26" spans="1:44" s="11" customFormat="1" ht="135" customHeight="1" x14ac:dyDescent="0.2">
      <c r="A26" s="115"/>
      <c r="B26" s="92" t="s">
        <v>375</v>
      </c>
      <c r="C26" s="14" t="s">
        <v>556</v>
      </c>
      <c r="D26" s="92" t="s">
        <v>22</v>
      </c>
      <c r="E26" s="23" t="s">
        <v>4</v>
      </c>
      <c r="F26" s="152" t="s">
        <v>4</v>
      </c>
      <c r="G26" s="153">
        <v>42825</v>
      </c>
      <c r="H26" s="153"/>
      <c r="I26" s="23" t="s">
        <v>4</v>
      </c>
      <c r="J26" s="23" t="s">
        <v>4</v>
      </c>
      <c r="K26" s="23" t="s">
        <v>4</v>
      </c>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row>
    <row r="27" spans="1:44" s="8" customFormat="1" ht="104.25" customHeight="1" x14ac:dyDescent="0.2">
      <c r="A27" s="119">
        <v>3</v>
      </c>
      <c r="B27" s="45" t="s">
        <v>199</v>
      </c>
      <c r="C27" s="45"/>
      <c r="D27" s="91" t="s">
        <v>18</v>
      </c>
      <c r="E27" s="104">
        <v>42005</v>
      </c>
      <c r="F27" s="104">
        <v>42005</v>
      </c>
      <c r="G27" s="104">
        <v>43100</v>
      </c>
      <c r="H27" s="104"/>
      <c r="I27" s="99">
        <f>I28+I29</f>
        <v>926.02</v>
      </c>
      <c r="J27" s="99">
        <f t="shared" ref="J27:K27" si="1">J28+J29</f>
        <v>153.12</v>
      </c>
      <c r="K27" s="99">
        <f t="shared" si="1"/>
        <v>0</v>
      </c>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5"/>
    </row>
    <row r="28" spans="1:44" ht="87.75" customHeight="1" x14ac:dyDescent="0.2">
      <c r="A28" s="157" t="s">
        <v>30</v>
      </c>
      <c r="B28" s="61" t="s">
        <v>200</v>
      </c>
      <c r="C28" s="61"/>
      <c r="D28" s="91" t="s">
        <v>18</v>
      </c>
      <c r="E28" s="104">
        <v>42005</v>
      </c>
      <c r="F28" s="104">
        <v>42005</v>
      </c>
      <c r="G28" s="104">
        <v>43100</v>
      </c>
      <c r="H28" s="104"/>
      <c r="I28" s="25">
        <v>546.02</v>
      </c>
      <c r="J28" s="32">
        <v>153.12</v>
      </c>
      <c r="K28" s="32">
        <v>0</v>
      </c>
    </row>
    <row r="29" spans="1:44" ht="104.25" customHeight="1" x14ac:dyDescent="0.2">
      <c r="A29" s="157" t="s">
        <v>31</v>
      </c>
      <c r="B29" s="61" t="s">
        <v>201</v>
      </c>
      <c r="C29" s="45"/>
      <c r="D29" s="91" t="s">
        <v>18</v>
      </c>
      <c r="E29" s="104">
        <v>42005</v>
      </c>
      <c r="F29" s="104">
        <v>42005</v>
      </c>
      <c r="G29" s="104">
        <v>43100</v>
      </c>
      <c r="H29" s="104"/>
      <c r="I29" s="25">
        <v>380</v>
      </c>
      <c r="J29" s="32">
        <v>0</v>
      </c>
      <c r="K29" s="32">
        <v>0</v>
      </c>
    </row>
    <row r="30" spans="1:44" s="11" customFormat="1" ht="84.75" customHeight="1" x14ac:dyDescent="0.2">
      <c r="A30" s="115"/>
      <c r="B30" s="92" t="s">
        <v>376</v>
      </c>
      <c r="C30" s="92" t="s">
        <v>556</v>
      </c>
      <c r="D30" s="77" t="s">
        <v>18</v>
      </c>
      <c r="E30" s="23" t="s">
        <v>4</v>
      </c>
      <c r="F30" s="152" t="s">
        <v>4</v>
      </c>
      <c r="G30" s="153">
        <v>42277</v>
      </c>
      <c r="H30" s="153"/>
      <c r="I30" s="23" t="s">
        <v>4</v>
      </c>
      <c r="J30" s="23" t="s">
        <v>4</v>
      </c>
      <c r="K30" s="23" t="s">
        <v>4</v>
      </c>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row>
    <row r="31" spans="1:44" s="11" customFormat="1" ht="84.75" customHeight="1" x14ac:dyDescent="0.2">
      <c r="A31" s="137"/>
      <c r="B31" s="92" t="s">
        <v>377</v>
      </c>
      <c r="C31" s="92" t="s">
        <v>556</v>
      </c>
      <c r="D31" s="92" t="s">
        <v>18</v>
      </c>
      <c r="E31" s="23" t="s">
        <v>4</v>
      </c>
      <c r="F31" s="152" t="s">
        <v>4</v>
      </c>
      <c r="G31" s="153">
        <v>42551</v>
      </c>
      <c r="H31" s="153"/>
      <c r="I31" s="23" t="s">
        <v>4</v>
      </c>
      <c r="J31" s="23" t="s">
        <v>4</v>
      </c>
      <c r="K31" s="23" t="s">
        <v>4</v>
      </c>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row>
    <row r="32" spans="1:44" s="11" customFormat="1" ht="84.75" customHeight="1" x14ac:dyDescent="0.2">
      <c r="A32" s="137"/>
      <c r="B32" s="92" t="s">
        <v>378</v>
      </c>
      <c r="C32" s="92" t="s">
        <v>556</v>
      </c>
      <c r="D32" s="92" t="s">
        <v>18</v>
      </c>
      <c r="E32" s="23" t="s">
        <v>4</v>
      </c>
      <c r="F32" s="152" t="s">
        <v>4</v>
      </c>
      <c r="G32" s="153">
        <v>42916</v>
      </c>
      <c r="H32" s="153"/>
      <c r="I32" s="23" t="s">
        <v>4</v>
      </c>
      <c r="J32" s="23" t="s">
        <v>4</v>
      </c>
      <c r="K32" s="23" t="s">
        <v>4</v>
      </c>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row>
    <row r="33" spans="1:44" s="8" customFormat="1" ht="135" customHeight="1" x14ac:dyDescent="0.2">
      <c r="A33" s="119">
        <v>4</v>
      </c>
      <c r="B33" s="70" t="s">
        <v>202</v>
      </c>
      <c r="C33" s="70"/>
      <c r="D33" s="53" t="s">
        <v>19</v>
      </c>
      <c r="E33" s="71">
        <v>42005</v>
      </c>
      <c r="F33" s="107">
        <v>42005</v>
      </c>
      <c r="G33" s="107">
        <v>43100</v>
      </c>
      <c r="H33" s="107"/>
      <c r="I33" s="46">
        <f>SUM(I34:I35)</f>
        <v>750</v>
      </c>
      <c r="J33" s="46">
        <f t="shared" ref="J33:K33" si="2">SUM(J34:J35)</f>
        <v>270</v>
      </c>
      <c r="K33" s="46">
        <f t="shared" si="2"/>
        <v>0</v>
      </c>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row>
    <row r="34" spans="1:44" ht="133.5" customHeight="1" x14ac:dyDescent="0.2">
      <c r="A34" s="115" t="s">
        <v>32</v>
      </c>
      <c r="B34" s="68" t="s">
        <v>203</v>
      </c>
      <c r="C34" s="45"/>
      <c r="D34" s="53" t="s">
        <v>19</v>
      </c>
      <c r="E34" s="75">
        <v>42005</v>
      </c>
      <c r="F34" s="104">
        <v>42005</v>
      </c>
      <c r="G34" s="104">
        <v>43100</v>
      </c>
      <c r="H34" s="104"/>
      <c r="I34" s="29">
        <f>750000/1000</f>
        <v>750</v>
      </c>
      <c r="J34" s="22">
        <v>270</v>
      </c>
      <c r="K34" s="22">
        <v>0</v>
      </c>
    </row>
    <row r="35" spans="1:44" ht="146.25" customHeight="1" x14ac:dyDescent="0.2">
      <c r="A35" s="115" t="s">
        <v>33</v>
      </c>
      <c r="B35" s="69" t="s">
        <v>204</v>
      </c>
      <c r="C35" s="69"/>
      <c r="D35" s="53" t="s">
        <v>19</v>
      </c>
      <c r="E35" s="71">
        <v>42005</v>
      </c>
      <c r="F35" s="107">
        <v>42005</v>
      </c>
      <c r="G35" s="107">
        <v>43100</v>
      </c>
      <c r="H35" s="107"/>
      <c r="I35" s="49">
        <v>0</v>
      </c>
      <c r="J35" s="54">
        <v>0</v>
      </c>
      <c r="K35" s="54">
        <v>0</v>
      </c>
    </row>
    <row r="36" spans="1:44" s="11" customFormat="1" ht="101.25" customHeight="1" x14ac:dyDescent="0.2">
      <c r="A36" s="115"/>
      <c r="B36" s="92" t="s">
        <v>379</v>
      </c>
      <c r="C36" s="14" t="s">
        <v>556</v>
      </c>
      <c r="D36" s="77" t="s">
        <v>19</v>
      </c>
      <c r="E36" s="23" t="s">
        <v>4</v>
      </c>
      <c r="F36" s="152" t="s">
        <v>4</v>
      </c>
      <c r="G36" s="153">
        <v>42369</v>
      </c>
      <c r="H36" s="153"/>
      <c r="I36" s="23" t="s">
        <v>4</v>
      </c>
      <c r="J36" s="23" t="s">
        <v>4</v>
      </c>
      <c r="K36" s="23" t="s">
        <v>4</v>
      </c>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row>
    <row r="37" spans="1:44" s="11" customFormat="1" ht="102" customHeight="1" x14ac:dyDescent="0.2">
      <c r="A37" s="115"/>
      <c r="B37" s="92" t="s">
        <v>380</v>
      </c>
      <c r="C37" s="14"/>
      <c r="D37" s="78" t="s">
        <v>19</v>
      </c>
      <c r="E37" s="23" t="s">
        <v>4</v>
      </c>
      <c r="F37" s="152" t="s">
        <v>4</v>
      </c>
      <c r="G37" s="153">
        <v>42735</v>
      </c>
      <c r="H37" s="153"/>
      <c r="I37" s="23" t="s">
        <v>4</v>
      </c>
      <c r="J37" s="23" t="s">
        <v>4</v>
      </c>
      <c r="K37" s="23" t="s">
        <v>4</v>
      </c>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row>
    <row r="38" spans="1:44" s="11" customFormat="1" ht="102" customHeight="1" x14ac:dyDescent="0.2">
      <c r="A38" s="115"/>
      <c r="B38" s="92" t="s">
        <v>381</v>
      </c>
      <c r="C38" s="14"/>
      <c r="D38" s="78" t="s">
        <v>19</v>
      </c>
      <c r="E38" s="23" t="s">
        <v>4</v>
      </c>
      <c r="F38" s="152" t="s">
        <v>4</v>
      </c>
      <c r="G38" s="153">
        <v>43100</v>
      </c>
      <c r="H38" s="153"/>
      <c r="I38" s="23" t="s">
        <v>4</v>
      </c>
      <c r="J38" s="23" t="s">
        <v>4</v>
      </c>
      <c r="K38" s="23" t="s">
        <v>4</v>
      </c>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row>
    <row r="39" spans="1:44" s="8" customFormat="1" ht="110.25" x14ac:dyDescent="0.2">
      <c r="A39" s="119">
        <v>5</v>
      </c>
      <c r="B39" s="58" t="s">
        <v>205</v>
      </c>
      <c r="C39" s="58"/>
      <c r="D39" s="93" t="s">
        <v>19</v>
      </c>
      <c r="E39" s="64">
        <v>42005</v>
      </c>
      <c r="F39" s="107">
        <v>42005</v>
      </c>
      <c r="G39" s="107">
        <v>43100</v>
      </c>
      <c r="H39" s="107"/>
      <c r="I39" s="20">
        <f>SUM(I40:I41)</f>
        <v>0</v>
      </c>
      <c r="J39" s="20">
        <v>0</v>
      </c>
      <c r="K39" s="20">
        <f>SUM(K40:K41)</f>
        <v>0</v>
      </c>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row>
    <row r="40" spans="1:44" ht="108" customHeight="1" x14ac:dyDescent="0.2">
      <c r="A40" s="115" t="s">
        <v>34</v>
      </c>
      <c r="B40" s="59" t="s">
        <v>206</v>
      </c>
      <c r="C40" s="59"/>
      <c r="D40" s="93" t="s">
        <v>19</v>
      </c>
      <c r="E40" s="64">
        <v>42005</v>
      </c>
      <c r="F40" s="107">
        <v>42005</v>
      </c>
      <c r="G40" s="107">
        <v>43100</v>
      </c>
      <c r="H40" s="107"/>
      <c r="I40" s="29">
        <v>0</v>
      </c>
      <c r="J40" s="22">
        <v>0</v>
      </c>
      <c r="K40" s="29">
        <v>0</v>
      </c>
    </row>
    <row r="41" spans="1:44" s="35" customFormat="1" ht="86.25" customHeight="1" x14ac:dyDescent="0.2">
      <c r="A41" s="115" t="s">
        <v>35</v>
      </c>
      <c r="B41" s="61" t="s">
        <v>207</v>
      </c>
      <c r="C41" s="59"/>
      <c r="D41" s="93" t="s">
        <v>19</v>
      </c>
      <c r="E41" s="64">
        <v>42005</v>
      </c>
      <c r="F41" s="107">
        <v>42005</v>
      </c>
      <c r="G41" s="107">
        <v>43100</v>
      </c>
      <c r="H41" s="107"/>
      <c r="I41" s="29">
        <v>0</v>
      </c>
      <c r="J41" s="22">
        <v>0</v>
      </c>
      <c r="K41" s="29">
        <v>0</v>
      </c>
    </row>
    <row r="42" spans="1:44" s="17" customFormat="1" ht="108" customHeight="1" x14ac:dyDescent="0.2">
      <c r="A42" s="115"/>
      <c r="B42" s="92" t="s">
        <v>382</v>
      </c>
      <c r="C42" s="14"/>
      <c r="D42" s="77" t="s">
        <v>19</v>
      </c>
      <c r="E42" s="23" t="s">
        <v>4</v>
      </c>
      <c r="F42" s="152" t="s">
        <v>4</v>
      </c>
      <c r="G42" s="153">
        <v>42277</v>
      </c>
      <c r="H42" s="153"/>
      <c r="I42" s="23" t="s">
        <v>4</v>
      </c>
      <c r="J42" s="23" t="s">
        <v>4</v>
      </c>
      <c r="K42" s="23" t="s">
        <v>4</v>
      </c>
    </row>
    <row r="43" spans="1:44" s="3" customFormat="1" ht="113.25" customHeight="1" x14ac:dyDescent="0.2">
      <c r="A43" s="119">
        <v>6</v>
      </c>
      <c r="B43" s="45" t="s">
        <v>208</v>
      </c>
      <c r="C43" s="45"/>
      <c r="D43" s="91" t="s">
        <v>18</v>
      </c>
      <c r="E43" s="104">
        <v>42005</v>
      </c>
      <c r="F43" s="104">
        <v>42005</v>
      </c>
      <c r="G43" s="104">
        <v>43100</v>
      </c>
      <c r="H43" s="104"/>
      <c r="I43" s="20">
        <f>SUM(I44:I45)</f>
        <v>732.99</v>
      </c>
      <c r="J43" s="20">
        <f>J44+J45</f>
        <v>222.95</v>
      </c>
      <c r="K43" s="20">
        <f>SUM(K44:K45)</f>
        <v>0</v>
      </c>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row>
    <row r="44" spans="1:44" s="3" customFormat="1" ht="109.5" customHeight="1" x14ac:dyDescent="0.2">
      <c r="A44" s="159" t="s">
        <v>36</v>
      </c>
      <c r="B44" s="61" t="s">
        <v>209</v>
      </c>
      <c r="C44" s="61"/>
      <c r="D44" s="91" t="s">
        <v>18</v>
      </c>
      <c r="E44" s="104">
        <v>42005</v>
      </c>
      <c r="F44" s="104">
        <v>42005</v>
      </c>
      <c r="G44" s="104">
        <v>43100</v>
      </c>
      <c r="H44" s="104"/>
      <c r="I44" s="31">
        <v>732.99</v>
      </c>
      <c r="J44" s="31">
        <v>222.95</v>
      </c>
      <c r="K44" s="31">
        <v>0</v>
      </c>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row>
    <row r="45" spans="1:44" ht="93.75" customHeight="1" x14ac:dyDescent="0.2">
      <c r="A45" s="157" t="s">
        <v>37</v>
      </c>
      <c r="B45" s="61" t="s">
        <v>210</v>
      </c>
      <c r="C45" s="45"/>
      <c r="D45" s="91" t="s">
        <v>18</v>
      </c>
      <c r="E45" s="104">
        <v>42005</v>
      </c>
      <c r="F45" s="104">
        <v>42005</v>
      </c>
      <c r="G45" s="104">
        <v>43100</v>
      </c>
      <c r="H45" s="104"/>
      <c r="I45" s="31">
        <v>0</v>
      </c>
      <c r="J45" s="32">
        <v>0</v>
      </c>
      <c r="K45" s="31">
        <v>0</v>
      </c>
    </row>
    <row r="46" spans="1:44" s="12" customFormat="1" ht="139.5" customHeight="1" x14ac:dyDescent="0.2">
      <c r="A46" s="115"/>
      <c r="B46" s="92" t="s">
        <v>435</v>
      </c>
      <c r="C46" s="14"/>
      <c r="D46" s="77" t="s">
        <v>18</v>
      </c>
      <c r="E46" s="23" t="s">
        <v>4</v>
      </c>
      <c r="F46" s="152" t="s">
        <v>4</v>
      </c>
      <c r="G46" s="153">
        <v>42185</v>
      </c>
      <c r="H46" s="153" t="s">
        <v>561</v>
      </c>
      <c r="I46" s="23" t="s">
        <v>4</v>
      </c>
      <c r="J46" s="23" t="s">
        <v>4</v>
      </c>
      <c r="K46" s="23" t="s">
        <v>4</v>
      </c>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8"/>
    </row>
    <row r="47" spans="1:44" s="12" customFormat="1" ht="117" customHeight="1" x14ac:dyDescent="0.2">
      <c r="A47" s="115"/>
      <c r="B47" s="92" t="s">
        <v>436</v>
      </c>
      <c r="C47" s="14"/>
      <c r="D47" s="77" t="s">
        <v>18</v>
      </c>
      <c r="E47" s="23" t="s">
        <v>4</v>
      </c>
      <c r="F47" s="152" t="s">
        <v>4</v>
      </c>
      <c r="G47" s="153">
        <v>42551</v>
      </c>
      <c r="H47" s="153"/>
      <c r="I47" s="23" t="s">
        <v>4</v>
      </c>
      <c r="J47" s="23" t="s">
        <v>4</v>
      </c>
      <c r="K47" s="23" t="s">
        <v>4</v>
      </c>
      <c r="L47" s="38"/>
      <c r="M47" s="38"/>
      <c r="N47" s="38"/>
      <c r="O47" s="38"/>
      <c r="P47" s="38"/>
      <c r="Q47" s="38"/>
      <c r="R47" s="38"/>
      <c r="S47" s="38"/>
      <c r="T47" s="38"/>
      <c r="U47" s="38"/>
      <c r="V47" s="38"/>
      <c r="W47" s="38"/>
      <c r="X47" s="38"/>
      <c r="Y47" s="38"/>
      <c r="Z47" s="38"/>
      <c r="AA47" s="38"/>
      <c r="AB47" s="38"/>
      <c r="AC47" s="38"/>
      <c r="AD47" s="38"/>
      <c r="AE47" s="38"/>
      <c r="AF47" s="38"/>
      <c r="AG47" s="38"/>
      <c r="AH47" s="38"/>
      <c r="AI47" s="38"/>
      <c r="AJ47" s="38"/>
      <c r="AK47" s="38"/>
      <c r="AL47" s="38"/>
      <c r="AM47" s="38"/>
      <c r="AN47" s="38"/>
      <c r="AO47" s="38"/>
      <c r="AP47" s="38"/>
      <c r="AQ47" s="38"/>
      <c r="AR47" s="38"/>
    </row>
    <row r="48" spans="1:44" s="11" customFormat="1" ht="120.75" customHeight="1" x14ac:dyDescent="0.2">
      <c r="A48" s="115"/>
      <c r="B48" s="92" t="s">
        <v>437</v>
      </c>
      <c r="C48" s="14" t="s">
        <v>556</v>
      </c>
      <c r="D48" s="77" t="s">
        <v>18</v>
      </c>
      <c r="E48" s="23" t="s">
        <v>4</v>
      </c>
      <c r="F48" s="152" t="s">
        <v>4</v>
      </c>
      <c r="G48" s="153">
        <v>42916</v>
      </c>
      <c r="H48" s="153"/>
      <c r="I48" s="23" t="s">
        <v>4</v>
      </c>
      <c r="J48" s="23" t="s">
        <v>4</v>
      </c>
      <c r="K48" s="23" t="s">
        <v>4</v>
      </c>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row>
    <row r="49" spans="1:44" s="11" customFormat="1" ht="151.5" customHeight="1" x14ac:dyDescent="0.2">
      <c r="A49" s="119">
        <v>7</v>
      </c>
      <c r="B49" s="73" t="s">
        <v>211</v>
      </c>
      <c r="C49" s="73"/>
      <c r="D49" s="53" t="s">
        <v>18</v>
      </c>
      <c r="E49" s="104">
        <v>42005</v>
      </c>
      <c r="F49" s="104">
        <v>42005</v>
      </c>
      <c r="G49" s="104">
        <v>43100</v>
      </c>
      <c r="H49" s="104"/>
      <c r="I49" s="47">
        <v>0</v>
      </c>
      <c r="J49" s="47">
        <v>0</v>
      </c>
      <c r="K49" s="47">
        <v>0</v>
      </c>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row>
    <row r="50" spans="1:44" s="8" customFormat="1" ht="150" customHeight="1" x14ac:dyDescent="0.2">
      <c r="A50" s="115" t="s">
        <v>38</v>
      </c>
      <c r="B50" s="61" t="s">
        <v>212</v>
      </c>
      <c r="C50" s="108"/>
      <c r="D50" s="53" t="s">
        <v>18</v>
      </c>
      <c r="E50" s="104">
        <v>42005</v>
      </c>
      <c r="F50" s="104">
        <v>42005</v>
      </c>
      <c r="G50" s="104">
        <v>43100</v>
      </c>
      <c r="H50" s="104"/>
      <c r="I50" s="51">
        <v>0</v>
      </c>
      <c r="J50" s="51">
        <v>0</v>
      </c>
      <c r="K50" s="51">
        <v>0</v>
      </c>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row>
    <row r="51" spans="1:44" s="8" customFormat="1" ht="87" customHeight="1" x14ac:dyDescent="0.2">
      <c r="A51" s="115" t="s">
        <v>39</v>
      </c>
      <c r="B51" s="129" t="s">
        <v>350</v>
      </c>
      <c r="C51" s="61"/>
      <c r="D51" s="53" t="s">
        <v>18</v>
      </c>
      <c r="E51" s="104">
        <v>42005</v>
      </c>
      <c r="F51" s="104">
        <v>42005</v>
      </c>
      <c r="G51" s="104">
        <v>43100</v>
      </c>
      <c r="H51" s="104"/>
      <c r="I51" s="32">
        <v>0</v>
      </c>
      <c r="J51" s="32">
        <v>0</v>
      </c>
      <c r="K51" s="32">
        <v>0</v>
      </c>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row>
    <row r="52" spans="1:44" s="8" customFormat="1" ht="83.25" customHeight="1" x14ac:dyDescent="0.2">
      <c r="A52" s="115"/>
      <c r="B52" s="92" t="s">
        <v>383</v>
      </c>
      <c r="C52" s="14"/>
      <c r="D52" s="92" t="s">
        <v>18</v>
      </c>
      <c r="E52" s="23" t="s">
        <v>4</v>
      </c>
      <c r="F52" s="152" t="s">
        <v>4</v>
      </c>
      <c r="G52" s="153">
        <v>42369</v>
      </c>
      <c r="H52" s="153"/>
      <c r="I52" s="23" t="s">
        <v>4</v>
      </c>
      <c r="J52" s="23" t="s">
        <v>4</v>
      </c>
      <c r="K52" s="23" t="s">
        <v>4</v>
      </c>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row>
    <row r="53" spans="1:44" s="8" customFormat="1" ht="108.75" customHeight="1" x14ac:dyDescent="0.2">
      <c r="A53" s="119" t="s">
        <v>40</v>
      </c>
      <c r="B53" s="45" t="s">
        <v>213</v>
      </c>
      <c r="C53" s="45"/>
      <c r="D53" s="91" t="s">
        <v>18</v>
      </c>
      <c r="E53" s="104">
        <v>42005</v>
      </c>
      <c r="F53" s="104">
        <v>42005</v>
      </c>
      <c r="G53" s="104">
        <v>43100</v>
      </c>
      <c r="H53" s="104"/>
      <c r="I53" s="20">
        <f>I54</f>
        <v>2593.48</v>
      </c>
      <c r="J53" s="20">
        <f t="shared" ref="J53:K53" si="3">J54</f>
        <v>1500.22</v>
      </c>
      <c r="K53" s="20">
        <f t="shared" si="3"/>
        <v>0</v>
      </c>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row>
    <row r="54" spans="1:44" s="8" customFormat="1" ht="118.5" customHeight="1" x14ac:dyDescent="0.2">
      <c r="A54" s="157" t="s">
        <v>41</v>
      </c>
      <c r="B54" s="61" t="s">
        <v>214</v>
      </c>
      <c r="C54" s="61"/>
      <c r="D54" s="91" t="s">
        <v>18</v>
      </c>
      <c r="E54" s="104">
        <v>42005</v>
      </c>
      <c r="F54" s="104">
        <v>42005</v>
      </c>
      <c r="G54" s="104">
        <v>43100</v>
      </c>
      <c r="H54" s="104"/>
      <c r="I54" s="31">
        <v>2593.48</v>
      </c>
      <c r="J54" s="22">
        <v>1500.22</v>
      </c>
      <c r="K54" s="31">
        <v>0</v>
      </c>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row>
    <row r="55" spans="1:44" s="8" customFormat="1" ht="85.5" customHeight="1" x14ac:dyDescent="0.2">
      <c r="A55" s="157" t="s">
        <v>42</v>
      </c>
      <c r="B55" s="61" t="s">
        <v>215</v>
      </c>
      <c r="C55" s="61"/>
      <c r="D55" s="91" t="s">
        <v>18</v>
      </c>
      <c r="E55" s="104">
        <v>42005</v>
      </c>
      <c r="F55" s="104">
        <v>42005</v>
      </c>
      <c r="G55" s="104">
        <v>43100</v>
      </c>
      <c r="H55" s="104"/>
      <c r="I55" s="32">
        <v>0</v>
      </c>
      <c r="J55" s="22">
        <v>0</v>
      </c>
      <c r="K55" s="31">
        <v>0</v>
      </c>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row>
    <row r="56" spans="1:44" s="8" customFormat="1" ht="162" customHeight="1" x14ac:dyDescent="0.2">
      <c r="A56" s="115"/>
      <c r="B56" s="92" t="s">
        <v>384</v>
      </c>
      <c r="C56" s="14"/>
      <c r="D56" s="77" t="s">
        <v>18</v>
      </c>
      <c r="E56" s="24" t="s">
        <v>5</v>
      </c>
      <c r="F56" s="153" t="s">
        <v>5</v>
      </c>
      <c r="G56" s="153">
        <v>42277</v>
      </c>
      <c r="H56" s="153"/>
      <c r="I56" s="23" t="s">
        <v>5</v>
      </c>
      <c r="J56" s="23" t="s">
        <v>5</v>
      </c>
      <c r="K56" s="23" t="s">
        <v>5</v>
      </c>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row>
    <row r="57" spans="1:44" ht="110.25" x14ac:dyDescent="0.2">
      <c r="A57" s="115"/>
      <c r="B57" s="92" t="s">
        <v>385</v>
      </c>
      <c r="C57" s="14"/>
      <c r="D57" s="77" t="s">
        <v>18</v>
      </c>
      <c r="E57" s="23" t="s">
        <v>4</v>
      </c>
      <c r="F57" s="152" t="s">
        <v>4</v>
      </c>
      <c r="G57" s="153">
        <v>42551</v>
      </c>
      <c r="H57" s="153"/>
      <c r="I57" s="23" t="s">
        <v>4</v>
      </c>
      <c r="J57" s="23" t="s">
        <v>4</v>
      </c>
      <c r="K57" s="23" t="s">
        <v>4</v>
      </c>
    </row>
    <row r="58" spans="1:44" ht="94.5" x14ac:dyDescent="0.2">
      <c r="A58" s="119" t="s">
        <v>43</v>
      </c>
      <c r="B58" s="58" t="s">
        <v>216</v>
      </c>
      <c r="C58" s="58"/>
      <c r="D58" s="93" t="s">
        <v>18</v>
      </c>
      <c r="E58" s="64">
        <v>42005</v>
      </c>
      <c r="F58" s="107">
        <v>42005</v>
      </c>
      <c r="G58" s="65">
        <v>43100</v>
      </c>
      <c r="H58" s="65"/>
      <c r="I58" s="20">
        <f>I59</f>
        <v>630.55999999999995</v>
      </c>
      <c r="J58" s="20">
        <f>J59+J60</f>
        <v>328.12</v>
      </c>
      <c r="K58" s="20">
        <f>K59</f>
        <v>0</v>
      </c>
    </row>
    <row r="59" spans="1:44" ht="84" customHeight="1" x14ac:dyDescent="0.2">
      <c r="A59" s="115" t="s">
        <v>44</v>
      </c>
      <c r="B59" s="59" t="s">
        <v>217</v>
      </c>
      <c r="C59" s="59"/>
      <c r="D59" s="93" t="s">
        <v>18</v>
      </c>
      <c r="E59" s="64">
        <v>42005</v>
      </c>
      <c r="F59" s="107">
        <v>42005</v>
      </c>
      <c r="G59" s="65">
        <v>43100</v>
      </c>
      <c r="H59" s="65"/>
      <c r="I59" s="29">
        <v>630.55999999999995</v>
      </c>
      <c r="J59" s="29">
        <v>328.12</v>
      </c>
      <c r="K59" s="29">
        <v>0</v>
      </c>
    </row>
    <row r="60" spans="1:44" s="11" customFormat="1" ht="102" customHeight="1" x14ac:dyDescent="0.2">
      <c r="A60" s="115" t="s">
        <v>45</v>
      </c>
      <c r="B60" s="59" t="s">
        <v>218</v>
      </c>
      <c r="C60" s="59"/>
      <c r="D60" s="93" t="s">
        <v>18</v>
      </c>
      <c r="E60" s="64">
        <v>42005</v>
      </c>
      <c r="F60" s="107">
        <v>42005</v>
      </c>
      <c r="G60" s="65">
        <v>43100</v>
      </c>
      <c r="H60" s="65"/>
      <c r="I60" s="29">
        <v>0</v>
      </c>
      <c r="J60" s="29">
        <v>0</v>
      </c>
      <c r="K60" s="29">
        <v>0</v>
      </c>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row>
    <row r="61" spans="1:44" s="11" customFormat="1" ht="123.75" customHeight="1" x14ac:dyDescent="0.2">
      <c r="A61" s="115"/>
      <c r="B61" s="92" t="s">
        <v>413</v>
      </c>
      <c r="C61" s="14"/>
      <c r="D61" s="77" t="s">
        <v>18</v>
      </c>
      <c r="E61" s="23" t="s">
        <v>4</v>
      </c>
      <c r="F61" s="152" t="s">
        <v>4</v>
      </c>
      <c r="G61" s="153">
        <v>42185</v>
      </c>
      <c r="H61" s="153" t="s">
        <v>548</v>
      </c>
      <c r="I61" s="23" t="s">
        <v>4</v>
      </c>
      <c r="J61" s="23" t="s">
        <v>4</v>
      </c>
      <c r="K61" s="34" t="s">
        <v>4</v>
      </c>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row>
    <row r="62" spans="1:44" s="11" customFormat="1" ht="120.75" customHeight="1" x14ac:dyDescent="0.2">
      <c r="A62" s="139"/>
      <c r="B62" s="92" t="s">
        <v>414</v>
      </c>
      <c r="C62" s="14"/>
      <c r="D62" s="92" t="s">
        <v>18</v>
      </c>
      <c r="E62" s="23" t="s">
        <v>4</v>
      </c>
      <c r="F62" s="152" t="s">
        <v>4</v>
      </c>
      <c r="G62" s="153">
        <v>42551</v>
      </c>
      <c r="H62" s="153"/>
      <c r="I62" s="23" t="s">
        <v>4</v>
      </c>
      <c r="J62" s="23" t="s">
        <v>4</v>
      </c>
      <c r="K62" s="34" t="s">
        <v>4</v>
      </c>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row>
    <row r="63" spans="1:44" s="11" customFormat="1" ht="113.25" customHeight="1" x14ac:dyDescent="0.2">
      <c r="A63" s="139"/>
      <c r="B63" s="92" t="s">
        <v>415</v>
      </c>
      <c r="C63" s="14"/>
      <c r="D63" s="92" t="s">
        <v>18</v>
      </c>
      <c r="E63" s="23" t="s">
        <v>4</v>
      </c>
      <c r="F63" s="152" t="s">
        <v>4</v>
      </c>
      <c r="G63" s="153">
        <v>42916</v>
      </c>
      <c r="H63" s="153"/>
      <c r="I63" s="23" t="s">
        <v>4</v>
      </c>
      <c r="J63" s="23" t="s">
        <v>4</v>
      </c>
      <c r="K63" s="34" t="s">
        <v>4</v>
      </c>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row>
    <row r="64" spans="1:44" s="11" customFormat="1" ht="26.25" customHeight="1" x14ac:dyDescent="0.2">
      <c r="A64" s="120"/>
      <c r="B64" s="171" t="s">
        <v>6</v>
      </c>
      <c r="C64" s="167"/>
      <c r="D64" s="169"/>
      <c r="E64" s="168"/>
      <c r="F64" s="168"/>
      <c r="G64" s="168"/>
      <c r="H64" s="168"/>
      <c r="I64" s="27">
        <f>I58+I53+I43+I39+I27+I33+I21+I13</f>
        <v>19633.66</v>
      </c>
      <c r="J64" s="27">
        <f>J58+J53+J43+J39+J27+J33+J21+J13</f>
        <v>4989.96</v>
      </c>
      <c r="K64" s="27">
        <f>K58+K53+K43+K39+K27+K33+K21+K13</f>
        <v>5985</v>
      </c>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row>
    <row r="65" spans="1:44" s="11" customFormat="1" x14ac:dyDescent="0.2">
      <c r="A65" s="121"/>
      <c r="B65" s="187" t="s">
        <v>7</v>
      </c>
      <c r="C65" s="187"/>
      <c r="D65" s="187"/>
      <c r="E65" s="187"/>
      <c r="F65" s="187"/>
      <c r="G65" s="187"/>
      <c r="H65" s="187"/>
      <c r="I65" s="187"/>
      <c r="J65" s="187"/>
      <c r="K65" s="18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row>
    <row r="66" spans="1:44" s="8" customFormat="1" ht="118.5" customHeight="1" x14ac:dyDescent="0.2">
      <c r="A66" s="122" t="s">
        <v>46</v>
      </c>
      <c r="B66" s="58" t="s">
        <v>360</v>
      </c>
      <c r="C66" s="58"/>
      <c r="D66" s="91" t="s">
        <v>18</v>
      </c>
      <c r="E66" s="64">
        <v>42005</v>
      </c>
      <c r="F66" s="107">
        <v>42005</v>
      </c>
      <c r="G66" s="65">
        <v>43100</v>
      </c>
      <c r="H66" s="65"/>
      <c r="I66" s="20">
        <f>I67+I68</f>
        <v>18607.16</v>
      </c>
      <c r="J66" s="20">
        <f t="shared" ref="J66:K66" si="4">J67+J68</f>
        <v>4780.7</v>
      </c>
      <c r="K66" s="20">
        <f t="shared" si="4"/>
        <v>1034.43</v>
      </c>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c r="AQ66" s="35"/>
      <c r="AR66" s="35"/>
    </row>
    <row r="67" spans="1:44" ht="102" customHeight="1" x14ac:dyDescent="0.2">
      <c r="A67" s="121" t="s">
        <v>47</v>
      </c>
      <c r="B67" s="59" t="s">
        <v>219</v>
      </c>
      <c r="C67" s="59"/>
      <c r="D67" s="91" t="s">
        <v>18</v>
      </c>
      <c r="E67" s="64">
        <v>42005</v>
      </c>
      <c r="F67" s="107">
        <v>42005</v>
      </c>
      <c r="G67" s="107">
        <v>43100</v>
      </c>
      <c r="H67" s="107"/>
      <c r="I67" s="31">
        <v>18607.16</v>
      </c>
      <c r="J67" s="21">
        <v>4780.7</v>
      </c>
      <c r="K67" s="31">
        <v>1034.43</v>
      </c>
    </row>
    <row r="68" spans="1:44" ht="108.75" customHeight="1" x14ac:dyDescent="0.2">
      <c r="A68" s="121" t="s">
        <v>48</v>
      </c>
      <c r="B68" s="59" t="s">
        <v>220</v>
      </c>
      <c r="C68" s="59"/>
      <c r="D68" s="91" t="s">
        <v>18</v>
      </c>
      <c r="E68" s="64">
        <v>42370</v>
      </c>
      <c r="F68" s="107">
        <v>42370</v>
      </c>
      <c r="G68" s="65">
        <v>43100</v>
      </c>
      <c r="H68" s="65"/>
      <c r="I68" s="31">
        <v>0</v>
      </c>
      <c r="J68" s="29">
        <v>0</v>
      </c>
      <c r="K68" s="29">
        <v>0</v>
      </c>
    </row>
    <row r="69" spans="1:44" ht="78.75" x14ac:dyDescent="0.2">
      <c r="A69" s="121"/>
      <c r="B69" s="92" t="s">
        <v>387</v>
      </c>
      <c r="C69" s="14" t="s">
        <v>556</v>
      </c>
      <c r="D69" s="92" t="s">
        <v>18</v>
      </c>
      <c r="E69" s="23" t="s">
        <v>4</v>
      </c>
      <c r="F69" s="152" t="s">
        <v>4</v>
      </c>
      <c r="G69" s="153">
        <v>42369</v>
      </c>
      <c r="H69" s="153"/>
      <c r="I69" s="23" t="s">
        <v>4</v>
      </c>
      <c r="J69" s="23" t="s">
        <v>4</v>
      </c>
      <c r="K69" s="23" t="s">
        <v>4</v>
      </c>
    </row>
    <row r="70" spans="1:44" ht="78.75" x14ac:dyDescent="0.2">
      <c r="A70" s="121"/>
      <c r="B70" s="92" t="s">
        <v>388</v>
      </c>
      <c r="C70" s="14" t="s">
        <v>556</v>
      </c>
      <c r="D70" s="92" t="s">
        <v>18</v>
      </c>
      <c r="E70" s="23" t="s">
        <v>4</v>
      </c>
      <c r="F70" s="152" t="s">
        <v>4</v>
      </c>
      <c r="G70" s="153">
        <v>42735</v>
      </c>
      <c r="H70" s="153"/>
      <c r="I70" s="23" t="s">
        <v>4</v>
      </c>
      <c r="J70" s="23" t="s">
        <v>4</v>
      </c>
      <c r="K70" s="23" t="s">
        <v>4</v>
      </c>
    </row>
    <row r="71" spans="1:44" s="11" customFormat="1" ht="97.5" customHeight="1" x14ac:dyDescent="0.2">
      <c r="A71" s="122" t="s">
        <v>49</v>
      </c>
      <c r="B71" s="58" t="s">
        <v>361</v>
      </c>
      <c r="C71" s="58"/>
      <c r="D71" s="91" t="s">
        <v>20</v>
      </c>
      <c r="E71" s="64">
        <v>42005</v>
      </c>
      <c r="F71" s="107">
        <v>42005</v>
      </c>
      <c r="G71" s="107">
        <v>43100</v>
      </c>
      <c r="H71" s="107"/>
      <c r="I71" s="20">
        <f>SUM(I72:I73)</f>
        <v>0</v>
      </c>
      <c r="J71" s="20">
        <v>0</v>
      </c>
      <c r="K71" s="20">
        <v>0</v>
      </c>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row>
    <row r="72" spans="1:44" s="35" customFormat="1" ht="99.75" customHeight="1" x14ac:dyDescent="0.2">
      <c r="A72" s="121" t="s">
        <v>50</v>
      </c>
      <c r="B72" s="59" t="s">
        <v>221</v>
      </c>
      <c r="C72" s="59"/>
      <c r="D72" s="91" t="s">
        <v>20</v>
      </c>
      <c r="E72" s="64">
        <v>42005</v>
      </c>
      <c r="F72" s="107">
        <v>42005</v>
      </c>
      <c r="G72" s="107">
        <v>43100</v>
      </c>
      <c r="H72" s="107"/>
      <c r="I72" s="22">
        <v>0</v>
      </c>
      <c r="J72" s="22">
        <v>0</v>
      </c>
      <c r="K72" s="22">
        <v>0</v>
      </c>
    </row>
    <row r="73" spans="1:44" s="3" customFormat="1" ht="101.25" customHeight="1" x14ac:dyDescent="0.2">
      <c r="A73" s="121" t="s">
        <v>51</v>
      </c>
      <c r="B73" s="59" t="s">
        <v>222</v>
      </c>
      <c r="C73" s="59"/>
      <c r="D73" s="91" t="s">
        <v>20</v>
      </c>
      <c r="E73" s="64">
        <v>42005</v>
      </c>
      <c r="F73" s="107">
        <v>42005</v>
      </c>
      <c r="G73" s="107">
        <v>43100</v>
      </c>
      <c r="H73" s="107"/>
      <c r="I73" s="21">
        <v>0</v>
      </c>
      <c r="J73" s="22">
        <v>0</v>
      </c>
      <c r="K73" s="22">
        <v>0</v>
      </c>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row>
    <row r="74" spans="1:44" s="8" customFormat="1" ht="101.25" customHeight="1" x14ac:dyDescent="0.2">
      <c r="A74" s="121"/>
      <c r="B74" s="92" t="s">
        <v>389</v>
      </c>
      <c r="C74" s="14"/>
      <c r="D74" s="92" t="s">
        <v>20</v>
      </c>
      <c r="E74" s="23" t="s">
        <v>4</v>
      </c>
      <c r="F74" s="152" t="s">
        <v>4</v>
      </c>
      <c r="G74" s="153">
        <v>42369</v>
      </c>
      <c r="H74" s="153"/>
      <c r="I74" s="23" t="s">
        <v>4</v>
      </c>
      <c r="J74" s="23" t="s">
        <v>4</v>
      </c>
      <c r="K74" s="23" t="s">
        <v>4</v>
      </c>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row>
    <row r="75" spans="1:44" ht="78.75" x14ac:dyDescent="0.2">
      <c r="A75" s="122" t="s">
        <v>52</v>
      </c>
      <c r="B75" s="58" t="s">
        <v>362</v>
      </c>
      <c r="C75" s="58"/>
      <c r="D75" s="91" t="s">
        <v>18</v>
      </c>
      <c r="E75" s="64">
        <v>42005</v>
      </c>
      <c r="F75" s="107">
        <v>42005</v>
      </c>
      <c r="G75" s="65">
        <v>43100</v>
      </c>
      <c r="H75" s="65"/>
      <c r="I75" s="20">
        <f>SUM(I76:I77)</f>
        <v>0</v>
      </c>
      <c r="J75" s="20">
        <v>0</v>
      </c>
      <c r="K75" s="20">
        <f>SUM(K76:K77)</f>
        <v>0</v>
      </c>
    </row>
    <row r="76" spans="1:44" ht="78.75" x14ac:dyDescent="0.2">
      <c r="A76" s="121" t="s">
        <v>53</v>
      </c>
      <c r="B76" s="59" t="s">
        <v>223</v>
      </c>
      <c r="C76" s="59"/>
      <c r="D76" s="91" t="s">
        <v>18</v>
      </c>
      <c r="E76" s="64">
        <v>42005</v>
      </c>
      <c r="F76" s="107">
        <v>42005</v>
      </c>
      <c r="G76" s="65">
        <v>43100</v>
      </c>
      <c r="H76" s="65"/>
      <c r="I76" s="22">
        <v>0</v>
      </c>
      <c r="J76" s="22">
        <v>0</v>
      </c>
      <c r="K76" s="22">
        <v>0</v>
      </c>
    </row>
    <row r="77" spans="1:44" s="11" customFormat="1" ht="94.5" customHeight="1" x14ac:dyDescent="0.2">
      <c r="A77" s="121" t="s">
        <v>54</v>
      </c>
      <c r="B77" s="124" t="s">
        <v>224</v>
      </c>
      <c r="C77" s="59"/>
      <c r="D77" s="91" t="s">
        <v>18</v>
      </c>
      <c r="E77" s="64">
        <v>42005</v>
      </c>
      <c r="F77" s="107">
        <v>42005</v>
      </c>
      <c r="G77" s="65">
        <v>43100</v>
      </c>
      <c r="H77" s="65"/>
      <c r="I77" s="21">
        <v>0</v>
      </c>
      <c r="J77" s="22">
        <v>0</v>
      </c>
      <c r="K77" s="21">
        <v>0</v>
      </c>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row>
    <row r="78" spans="1:44" s="11" customFormat="1" ht="116.25" customHeight="1" x14ac:dyDescent="0.2">
      <c r="A78" s="121"/>
      <c r="B78" s="92" t="s">
        <v>390</v>
      </c>
      <c r="C78" s="14"/>
      <c r="D78" s="92" t="s">
        <v>18</v>
      </c>
      <c r="E78" s="23" t="s">
        <v>4</v>
      </c>
      <c r="F78" s="152" t="s">
        <v>4</v>
      </c>
      <c r="G78" s="153">
        <v>42369</v>
      </c>
      <c r="H78" s="153"/>
      <c r="I78" s="23" t="s">
        <v>4</v>
      </c>
      <c r="J78" s="23" t="s">
        <v>4</v>
      </c>
      <c r="K78" s="23" t="s">
        <v>4</v>
      </c>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row>
    <row r="79" spans="1:44" s="11" customFormat="1" ht="99.75" customHeight="1" x14ac:dyDescent="0.2">
      <c r="A79" s="122" t="s">
        <v>55</v>
      </c>
      <c r="B79" s="63" t="s">
        <v>363</v>
      </c>
      <c r="C79" s="63"/>
      <c r="D79" s="91" t="s">
        <v>20</v>
      </c>
      <c r="E79" s="30">
        <v>42005</v>
      </c>
      <c r="F79" s="30">
        <v>42005</v>
      </c>
      <c r="G79" s="30">
        <v>43100</v>
      </c>
      <c r="H79" s="30"/>
      <c r="I79" s="48">
        <v>0</v>
      </c>
      <c r="J79" s="48">
        <v>0</v>
      </c>
      <c r="K79" s="48">
        <v>0</v>
      </c>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row>
    <row r="80" spans="1:44" s="8" customFormat="1" ht="101.25" customHeight="1" x14ac:dyDescent="0.2">
      <c r="A80" s="121" t="s">
        <v>56</v>
      </c>
      <c r="B80" s="60" t="s">
        <v>225</v>
      </c>
      <c r="C80" s="60"/>
      <c r="D80" s="91" t="s">
        <v>20</v>
      </c>
      <c r="E80" s="30">
        <v>42005</v>
      </c>
      <c r="F80" s="30">
        <v>42005</v>
      </c>
      <c r="G80" s="30">
        <v>43100</v>
      </c>
      <c r="H80" s="30"/>
      <c r="I80" s="50">
        <v>0</v>
      </c>
      <c r="J80" s="50">
        <v>0</v>
      </c>
      <c r="K80" s="50">
        <v>0</v>
      </c>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c r="AN80" s="35"/>
      <c r="AO80" s="35"/>
      <c r="AP80" s="35"/>
      <c r="AQ80" s="35"/>
      <c r="AR80" s="35"/>
    </row>
    <row r="81" spans="1:44" ht="96.75" customHeight="1" x14ac:dyDescent="0.2">
      <c r="A81" s="121" t="s">
        <v>57</v>
      </c>
      <c r="B81" s="61" t="s">
        <v>226</v>
      </c>
      <c r="C81" s="61"/>
      <c r="D81" s="91" t="s">
        <v>20</v>
      </c>
      <c r="E81" s="89">
        <v>42005</v>
      </c>
      <c r="F81" s="89">
        <v>42005</v>
      </c>
      <c r="G81" s="89">
        <v>43100</v>
      </c>
      <c r="H81" s="89"/>
      <c r="I81" s="90">
        <v>0</v>
      </c>
      <c r="J81" s="90">
        <v>0</v>
      </c>
      <c r="K81" s="90">
        <v>0</v>
      </c>
    </row>
    <row r="82" spans="1:44" ht="102" customHeight="1" x14ac:dyDescent="0.2">
      <c r="A82" s="121"/>
      <c r="B82" s="92" t="s">
        <v>391</v>
      </c>
      <c r="C82" s="14"/>
      <c r="D82" s="92" t="s">
        <v>20</v>
      </c>
      <c r="E82" s="1" t="s">
        <v>4</v>
      </c>
      <c r="F82" s="1" t="s">
        <v>4</v>
      </c>
      <c r="G82" s="153">
        <v>42369</v>
      </c>
      <c r="H82" s="153"/>
      <c r="I82" s="1" t="s">
        <v>4</v>
      </c>
      <c r="J82" s="1" t="s">
        <v>4</v>
      </c>
      <c r="K82" s="1" t="s">
        <v>4</v>
      </c>
    </row>
    <row r="83" spans="1:44" s="85" customFormat="1" ht="78.75" x14ac:dyDescent="0.2">
      <c r="A83" s="122" t="s">
        <v>58</v>
      </c>
      <c r="B83" s="109" t="s">
        <v>364</v>
      </c>
      <c r="C83" s="109"/>
      <c r="D83" s="91" t="s">
        <v>18</v>
      </c>
      <c r="E83" s="30">
        <v>42005</v>
      </c>
      <c r="F83" s="30">
        <v>42005</v>
      </c>
      <c r="G83" s="30">
        <v>43100</v>
      </c>
      <c r="H83" s="30"/>
      <c r="I83" s="20">
        <f>SUM(I84:I85)</f>
        <v>0</v>
      </c>
      <c r="J83" s="20">
        <v>0</v>
      </c>
      <c r="K83" s="20">
        <v>0</v>
      </c>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row>
    <row r="84" spans="1:44" ht="84" customHeight="1" x14ac:dyDescent="0.2">
      <c r="A84" s="121" t="s">
        <v>59</v>
      </c>
      <c r="B84" s="110" t="s">
        <v>227</v>
      </c>
      <c r="C84" s="110"/>
      <c r="D84" s="91" t="s">
        <v>18</v>
      </c>
      <c r="E84" s="107">
        <v>42005</v>
      </c>
      <c r="F84" s="107">
        <v>42005</v>
      </c>
      <c r="G84" s="107">
        <v>43100</v>
      </c>
      <c r="H84" s="107"/>
      <c r="I84" s="22">
        <v>0</v>
      </c>
      <c r="J84" s="22">
        <v>0</v>
      </c>
      <c r="K84" s="22">
        <v>0</v>
      </c>
    </row>
    <row r="85" spans="1:44" s="11" customFormat="1" ht="87" customHeight="1" x14ac:dyDescent="0.2">
      <c r="A85" s="121" t="s">
        <v>60</v>
      </c>
      <c r="B85" s="110" t="s">
        <v>228</v>
      </c>
      <c r="C85" s="110"/>
      <c r="D85" s="91" t="s">
        <v>18</v>
      </c>
      <c r="E85" s="30">
        <v>42005</v>
      </c>
      <c r="F85" s="30">
        <v>42005</v>
      </c>
      <c r="G85" s="30">
        <v>43100</v>
      </c>
      <c r="H85" s="30"/>
      <c r="I85" s="111">
        <v>0</v>
      </c>
      <c r="J85" s="22">
        <v>0</v>
      </c>
      <c r="K85" s="22">
        <v>0</v>
      </c>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row>
    <row r="86" spans="1:44" s="11" customFormat="1" ht="90.75" customHeight="1" x14ac:dyDescent="0.2">
      <c r="A86" s="121"/>
      <c r="B86" s="92" t="s">
        <v>392</v>
      </c>
      <c r="C86" s="14"/>
      <c r="D86" s="92" t="s">
        <v>18</v>
      </c>
      <c r="E86" s="23" t="s">
        <v>4</v>
      </c>
      <c r="F86" s="152" t="s">
        <v>4</v>
      </c>
      <c r="G86" s="153">
        <v>42369</v>
      </c>
      <c r="H86" s="153"/>
      <c r="I86" s="23" t="s">
        <v>4</v>
      </c>
      <c r="J86" s="23" t="s">
        <v>4</v>
      </c>
      <c r="K86" s="23" t="s">
        <v>4</v>
      </c>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row>
    <row r="87" spans="1:44" s="11" customFormat="1" ht="105" customHeight="1" x14ac:dyDescent="0.2">
      <c r="A87" s="122" t="s">
        <v>61</v>
      </c>
      <c r="B87" s="58" t="s">
        <v>365</v>
      </c>
      <c r="C87" s="58"/>
      <c r="D87" s="91" t="s">
        <v>18</v>
      </c>
      <c r="E87" s="64">
        <v>42005</v>
      </c>
      <c r="F87" s="107">
        <v>42005</v>
      </c>
      <c r="G87" s="65">
        <v>43100</v>
      </c>
      <c r="H87" s="65"/>
      <c r="I87" s="20">
        <f>I88+I89</f>
        <v>16262.06</v>
      </c>
      <c r="J87" s="20">
        <f>J88+J89</f>
        <v>3580.78</v>
      </c>
      <c r="K87" s="20">
        <f>K88+K89</f>
        <v>291.2</v>
      </c>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row>
    <row r="88" spans="1:44" s="11" customFormat="1" ht="117" customHeight="1" x14ac:dyDescent="0.2">
      <c r="A88" s="115" t="s">
        <v>62</v>
      </c>
      <c r="B88" s="59" t="s">
        <v>229</v>
      </c>
      <c r="C88" s="59"/>
      <c r="D88" s="91" t="s">
        <v>18</v>
      </c>
      <c r="E88" s="64">
        <v>42005</v>
      </c>
      <c r="F88" s="107">
        <v>42005</v>
      </c>
      <c r="G88" s="65">
        <v>43100</v>
      </c>
      <c r="H88" s="65"/>
      <c r="I88" s="22">
        <v>16262.06</v>
      </c>
      <c r="J88" s="22">
        <v>3580.78</v>
      </c>
      <c r="K88" s="22">
        <v>291.2</v>
      </c>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row>
    <row r="89" spans="1:44" s="3" customFormat="1" ht="95.25" customHeight="1" x14ac:dyDescent="0.2">
      <c r="A89" s="115" t="s">
        <v>63</v>
      </c>
      <c r="B89" s="59" t="s">
        <v>230</v>
      </c>
      <c r="C89" s="59"/>
      <c r="D89" s="91" t="s">
        <v>18</v>
      </c>
      <c r="E89" s="64">
        <v>42005</v>
      </c>
      <c r="F89" s="107">
        <v>42005</v>
      </c>
      <c r="G89" s="65">
        <v>43100</v>
      </c>
      <c r="H89" s="65"/>
      <c r="I89" s="22">
        <v>0</v>
      </c>
      <c r="J89" s="22">
        <v>0</v>
      </c>
      <c r="K89" s="22">
        <v>0</v>
      </c>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row>
    <row r="90" spans="1:44" s="35" customFormat="1" ht="117" customHeight="1" x14ac:dyDescent="0.2">
      <c r="A90" s="115"/>
      <c r="B90" s="154" t="s">
        <v>519</v>
      </c>
      <c r="C90" s="14"/>
      <c r="D90" s="92" t="s">
        <v>18</v>
      </c>
      <c r="E90" s="24" t="s">
        <v>4</v>
      </c>
      <c r="F90" s="153" t="s">
        <v>4</v>
      </c>
      <c r="G90" s="153">
        <v>42369</v>
      </c>
      <c r="H90" s="153"/>
      <c r="I90" s="6" t="s">
        <v>4</v>
      </c>
      <c r="J90" s="6" t="s">
        <v>4</v>
      </c>
      <c r="K90" s="6" t="s">
        <v>4</v>
      </c>
    </row>
    <row r="91" spans="1:44" s="17" customFormat="1" ht="122.25" customHeight="1" x14ac:dyDescent="0.2">
      <c r="A91" s="115"/>
      <c r="B91" s="92" t="s">
        <v>393</v>
      </c>
      <c r="C91" s="14"/>
      <c r="D91" s="92" t="s">
        <v>18</v>
      </c>
      <c r="E91" s="24" t="s">
        <v>4</v>
      </c>
      <c r="F91" s="153" t="s">
        <v>4</v>
      </c>
      <c r="G91" s="153">
        <v>42735</v>
      </c>
      <c r="H91" s="153"/>
      <c r="I91" s="6" t="s">
        <v>4</v>
      </c>
      <c r="J91" s="6" t="s">
        <v>4</v>
      </c>
      <c r="K91" s="6" t="s">
        <v>4</v>
      </c>
    </row>
    <row r="92" spans="1:44" s="3" customFormat="1" ht="84" customHeight="1" x14ac:dyDescent="0.2">
      <c r="A92" s="115"/>
      <c r="B92" s="92" t="s">
        <v>394</v>
      </c>
      <c r="C92" s="14" t="s">
        <v>556</v>
      </c>
      <c r="D92" s="92" t="s">
        <v>18</v>
      </c>
      <c r="E92" s="23" t="s">
        <v>4</v>
      </c>
      <c r="F92" s="152" t="s">
        <v>4</v>
      </c>
      <c r="G92" s="153">
        <v>43100</v>
      </c>
      <c r="H92" s="153"/>
      <c r="I92" s="6" t="s">
        <v>4</v>
      </c>
      <c r="J92" s="6" t="s">
        <v>4</v>
      </c>
      <c r="K92" s="6" t="s">
        <v>4</v>
      </c>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row>
    <row r="93" spans="1:44" s="3" customFormat="1" ht="87" customHeight="1" x14ac:dyDescent="0.2">
      <c r="A93" s="119" t="s">
        <v>64</v>
      </c>
      <c r="B93" s="58" t="s">
        <v>231</v>
      </c>
      <c r="C93" s="58"/>
      <c r="D93" s="91" t="s">
        <v>20</v>
      </c>
      <c r="E93" s="64">
        <v>42005</v>
      </c>
      <c r="F93" s="107">
        <v>42005</v>
      </c>
      <c r="G93" s="107">
        <v>43100</v>
      </c>
      <c r="H93" s="107"/>
      <c r="I93" s="20">
        <f>SUM(I94:I96)</f>
        <v>6559.71</v>
      </c>
      <c r="J93" s="20">
        <f>J94</f>
        <v>1933.08</v>
      </c>
      <c r="K93" s="20">
        <f>K94+K95+K96</f>
        <v>21</v>
      </c>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row>
    <row r="94" spans="1:44" ht="136.5" customHeight="1" x14ac:dyDescent="0.2">
      <c r="A94" s="115" t="s">
        <v>65</v>
      </c>
      <c r="B94" s="61" t="s">
        <v>232</v>
      </c>
      <c r="C94" s="59"/>
      <c r="D94" s="91" t="s">
        <v>20</v>
      </c>
      <c r="E94" s="64">
        <v>42005</v>
      </c>
      <c r="F94" s="107">
        <v>42005</v>
      </c>
      <c r="G94" s="107">
        <v>43100</v>
      </c>
      <c r="H94" s="107"/>
      <c r="I94" s="22">
        <v>6559.71</v>
      </c>
      <c r="J94" s="22">
        <v>1933.08</v>
      </c>
      <c r="K94" s="22">
        <v>21</v>
      </c>
    </row>
    <row r="95" spans="1:44" ht="105" customHeight="1" x14ac:dyDescent="0.2">
      <c r="A95" s="115" t="s">
        <v>66</v>
      </c>
      <c r="B95" s="61" t="s">
        <v>233</v>
      </c>
      <c r="C95" s="105"/>
      <c r="D95" s="91" t="s">
        <v>20</v>
      </c>
      <c r="E95" s="106">
        <v>42370</v>
      </c>
      <c r="F95" s="107">
        <v>42370</v>
      </c>
      <c r="G95" s="107">
        <v>43100</v>
      </c>
      <c r="H95" s="107"/>
      <c r="I95" s="22">
        <v>0</v>
      </c>
      <c r="J95" s="22">
        <v>0</v>
      </c>
      <c r="K95" s="22">
        <v>0</v>
      </c>
    </row>
    <row r="96" spans="1:44" s="11" customFormat="1" ht="108" customHeight="1" x14ac:dyDescent="0.2">
      <c r="A96" s="115" t="s">
        <v>67</v>
      </c>
      <c r="B96" s="59" t="s">
        <v>234</v>
      </c>
      <c r="C96" s="59"/>
      <c r="D96" s="91" t="s">
        <v>20</v>
      </c>
      <c r="E96" s="64">
        <v>42005</v>
      </c>
      <c r="F96" s="107">
        <v>42005</v>
      </c>
      <c r="G96" s="107">
        <v>43100</v>
      </c>
      <c r="H96" s="107"/>
      <c r="I96" s="29">
        <v>0</v>
      </c>
      <c r="J96" s="22">
        <v>0</v>
      </c>
      <c r="K96" s="22">
        <v>0</v>
      </c>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row>
    <row r="97" spans="1:44" s="11" customFormat="1" ht="147.75" customHeight="1" x14ac:dyDescent="0.2">
      <c r="A97" s="115"/>
      <c r="B97" s="154" t="s">
        <v>439</v>
      </c>
      <c r="C97" s="14" t="s">
        <v>556</v>
      </c>
      <c r="D97" s="92" t="s">
        <v>20</v>
      </c>
      <c r="E97" s="152" t="s">
        <v>4</v>
      </c>
      <c r="F97" s="152" t="s">
        <v>4</v>
      </c>
      <c r="G97" s="153">
        <v>42277</v>
      </c>
      <c r="H97" s="153"/>
      <c r="I97" s="152" t="s">
        <v>4</v>
      </c>
      <c r="J97" s="152" t="s">
        <v>4</v>
      </c>
      <c r="K97" s="152" t="s">
        <v>4</v>
      </c>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row>
    <row r="98" spans="1:44" s="11" customFormat="1" ht="102.75" customHeight="1" x14ac:dyDescent="0.2">
      <c r="A98" s="119" t="s">
        <v>68</v>
      </c>
      <c r="B98" s="73" t="s">
        <v>366</v>
      </c>
      <c r="C98" s="73"/>
      <c r="D98" s="91" t="s">
        <v>18</v>
      </c>
      <c r="E98" s="104">
        <v>42005</v>
      </c>
      <c r="F98" s="104">
        <v>42005</v>
      </c>
      <c r="G98" s="104">
        <v>42735</v>
      </c>
      <c r="H98" s="104"/>
      <c r="I98" s="46">
        <v>0</v>
      </c>
      <c r="J98" s="46">
        <v>0</v>
      </c>
      <c r="K98" s="46">
        <v>0</v>
      </c>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row>
    <row r="99" spans="1:44" s="11" customFormat="1" ht="116.25" customHeight="1" x14ac:dyDescent="0.2">
      <c r="A99" s="115" t="s">
        <v>69</v>
      </c>
      <c r="B99" s="61" t="s">
        <v>352</v>
      </c>
      <c r="C99" s="114"/>
      <c r="D99" s="91" t="s">
        <v>18</v>
      </c>
      <c r="E99" s="104">
        <v>42005</v>
      </c>
      <c r="F99" s="104">
        <v>42005</v>
      </c>
      <c r="G99" s="104">
        <v>42735</v>
      </c>
      <c r="H99" s="104"/>
      <c r="I99" s="54">
        <v>0</v>
      </c>
      <c r="J99" s="54">
        <v>0</v>
      </c>
      <c r="K99" s="54">
        <v>0</v>
      </c>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row>
    <row r="100" spans="1:44" s="11" customFormat="1" ht="102.75" customHeight="1" x14ac:dyDescent="0.2">
      <c r="A100" s="115" t="s">
        <v>70</v>
      </c>
      <c r="B100" s="61" t="s">
        <v>235</v>
      </c>
      <c r="C100" s="61"/>
      <c r="D100" s="91" t="s">
        <v>18</v>
      </c>
      <c r="E100" s="104">
        <v>42005</v>
      </c>
      <c r="F100" s="104">
        <v>42005</v>
      </c>
      <c r="G100" s="104">
        <v>42735</v>
      </c>
      <c r="H100" s="104"/>
      <c r="I100" s="22">
        <v>0</v>
      </c>
      <c r="J100" s="22">
        <v>0</v>
      </c>
      <c r="K100" s="22">
        <v>0</v>
      </c>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row>
    <row r="101" spans="1:44" s="11" customFormat="1" ht="101.25" customHeight="1" x14ac:dyDescent="0.2">
      <c r="A101" s="115"/>
      <c r="B101" s="92" t="s">
        <v>395</v>
      </c>
      <c r="C101" s="15"/>
      <c r="D101" s="92" t="s">
        <v>20</v>
      </c>
      <c r="E101" s="23" t="s">
        <v>4</v>
      </c>
      <c r="F101" s="152" t="s">
        <v>4</v>
      </c>
      <c r="G101" s="153">
        <v>42369</v>
      </c>
      <c r="H101" s="153"/>
      <c r="I101" s="23" t="s">
        <v>4</v>
      </c>
      <c r="J101" s="23" t="s">
        <v>4</v>
      </c>
      <c r="K101" s="23" t="s">
        <v>4</v>
      </c>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row>
    <row r="102" spans="1:44" s="11" customFormat="1" ht="105" customHeight="1" x14ac:dyDescent="0.2">
      <c r="A102" s="119" t="s">
        <v>71</v>
      </c>
      <c r="B102" s="63" t="s">
        <v>367</v>
      </c>
      <c r="C102" s="63"/>
      <c r="D102" s="91" t="s">
        <v>18</v>
      </c>
      <c r="E102" s="76">
        <v>42005</v>
      </c>
      <c r="F102" s="104">
        <v>42005</v>
      </c>
      <c r="G102" s="104">
        <v>43100</v>
      </c>
      <c r="H102" s="104"/>
      <c r="I102" s="46">
        <v>0</v>
      </c>
      <c r="J102" s="46">
        <v>0</v>
      </c>
      <c r="K102" s="46">
        <v>0</v>
      </c>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row>
    <row r="103" spans="1:44" s="11" customFormat="1" ht="100.5" customHeight="1" x14ac:dyDescent="0.2">
      <c r="A103" s="115" t="s">
        <v>73</v>
      </c>
      <c r="B103" s="61" t="s">
        <v>236</v>
      </c>
      <c r="C103" s="60"/>
      <c r="D103" s="91" t="s">
        <v>18</v>
      </c>
      <c r="E103" s="76">
        <v>42005</v>
      </c>
      <c r="F103" s="104">
        <v>42005</v>
      </c>
      <c r="G103" s="104">
        <v>43100</v>
      </c>
      <c r="H103" s="104"/>
      <c r="I103" s="54">
        <v>0</v>
      </c>
      <c r="J103" s="54">
        <v>0</v>
      </c>
      <c r="K103" s="54">
        <v>0</v>
      </c>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row>
    <row r="104" spans="1:44" s="3" customFormat="1" ht="101.25" customHeight="1" x14ac:dyDescent="0.2">
      <c r="A104" s="115" t="s">
        <v>74</v>
      </c>
      <c r="B104" s="61" t="s">
        <v>237</v>
      </c>
      <c r="C104" s="61"/>
      <c r="D104" s="91" t="s">
        <v>18</v>
      </c>
      <c r="E104" s="87">
        <v>42005</v>
      </c>
      <c r="F104" s="104">
        <v>42005</v>
      </c>
      <c r="G104" s="104">
        <v>43100</v>
      </c>
      <c r="H104" s="104"/>
      <c r="I104" s="22">
        <v>0</v>
      </c>
      <c r="J104" s="22">
        <v>0</v>
      </c>
      <c r="K104" s="22">
        <v>0</v>
      </c>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row>
    <row r="105" spans="1:44" s="3" customFormat="1" ht="100.5" customHeight="1" x14ac:dyDescent="0.2">
      <c r="A105" s="115"/>
      <c r="B105" s="92" t="s">
        <v>396</v>
      </c>
      <c r="C105" s="15"/>
      <c r="D105" s="92" t="s">
        <v>20</v>
      </c>
      <c r="E105" s="23" t="s">
        <v>4</v>
      </c>
      <c r="F105" s="152" t="s">
        <v>4</v>
      </c>
      <c r="G105" s="153">
        <v>42369</v>
      </c>
      <c r="H105" s="153"/>
      <c r="I105" s="23" t="s">
        <v>4</v>
      </c>
      <c r="J105" s="23" t="s">
        <v>4</v>
      </c>
      <c r="K105" s="23" t="s">
        <v>4</v>
      </c>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row>
    <row r="106" spans="1:44" s="85" customFormat="1" ht="100.5" customHeight="1" x14ac:dyDescent="0.2">
      <c r="A106" s="119" t="s">
        <v>72</v>
      </c>
      <c r="B106" s="58" t="s">
        <v>368</v>
      </c>
      <c r="C106" s="58"/>
      <c r="D106" s="91" t="s">
        <v>21</v>
      </c>
      <c r="E106" s="64">
        <v>42005</v>
      </c>
      <c r="F106" s="107">
        <v>42005</v>
      </c>
      <c r="G106" s="65">
        <v>43100</v>
      </c>
      <c r="H106" s="65"/>
      <c r="I106" s="20">
        <v>10615.5</v>
      </c>
      <c r="J106" s="20">
        <f>J107</f>
        <v>3875.45</v>
      </c>
      <c r="K106" s="20">
        <f>K107+K108</f>
        <v>10615.5</v>
      </c>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row>
    <row r="107" spans="1:44" s="3" customFormat="1" ht="72" customHeight="1" x14ac:dyDescent="0.2">
      <c r="A107" s="134" t="s">
        <v>75</v>
      </c>
      <c r="B107" s="59" t="s">
        <v>238</v>
      </c>
      <c r="C107" s="59"/>
      <c r="D107" s="91" t="s">
        <v>21</v>
      </c>
      <c r="E107" s="64">
        <v>42005</v>
      </c>
      <c r="F107" s="107">
        <v>42005</v>
      </c>
      <c r="G107" s="65">
        <v>43100</v>
      </c>
      <c r="H107" s="65"/>
      <c r="I107" s="31">
        <v>10615.5</v>
      </c>
      <c r="J107" s="22">
        <v>3875.45</v>
      </c>
      <c r="K107" s="29">
        <v>10615.5</v>
      </c>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row>
    <row r="108" spans="1:44" s="3" customFormat="1" ht="90" customHeight="1" x14ac:dyDescent="0.2">
      <c r="A108" s="115" t="s">
        <v>76</v>
      </c>
      <c r="B108" s="59" t="s">
        <v>239</v>
      </c>
      <c r="C108" s="59"/>
      <c r="D108" s="91" t="s">
        <v>21</v>
      </c>
      <c r="E108" s="64">
        <v>42005</v>
      </c>
      <c r="F108" s="107">
        <v>42005</v>
      </c>
      <c r="G108" s="65">
        <v>43100</v>
      </c>
      <c r="H108" s="65"/>
      <c r="I108" s="31">
        <v>0</v>
      </c>
      <c r="J108" s="22">
        <v>0</v>
      </c>
      <c r="K108" s="29">
        <v>0</v>
      </c>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row>
    <row r="109" spans="1:44" s="35" customFormat="1" ht="103.5" customHeight="1" x14ac:dyDescent="0.2">
      <c r="A109" s="115"/>
      <c r="B109" s="92" t="s">
        <v>397</v>
      </c>
      <c r="C109" s="14" t="s">
        <v>556</v>
      </c>
      <c r="D109" s="92" t="s">
        <v>21</v>
      </c>
      <c r="E109" s="23" t="s">
        <v>4</v>
      </c>
      <c r="F109" s="152" t="s">
        <v>4</v>
      </c>
      <c r="G109" s="153">
        <v>42094</v>
      </c>
      <c r="H109" s="152" t="s">
        <v>530</v>
      </c>
      <c r="I109" s="23" t="s">
        <v>4</v>
      </c>
      <c r="J109" s="23" t="s">
        <v>4</v>
      </c>
      <c r="K109" s="23" t="s">
        <v>4</v>
      </c>
    </row>
    <row r="110" spans="1:44" s="17" customFormat="1" ht="102" customHeight="1" x14ac:dyDescent="0.2">
      <c r="A110" s="115"/>
      <c r="B110" s="92" t="s">
        <v>398</v>
      </c>
      <c r="C110" s="14" t="s">
        <v>556</v>
      </c>
      <c r="D110" s="92" t="s">
        <v>21</v>
      </c>
      <c r="E110" s="23" t="s">
        <v>4</v>
      </c>
      <c r="F110" s="152" t="s">
        <v>4</v>
      </c>
      <c r="G110" s="153">
        <v>42460</v>
      </c>
      <c r="H110" s="153"/>
      <c r="I110" s="23" t="s">
        <v>4</v>
      </c>
      <c r="J110" s="23" t="s">
        <v>4</v>
      </c>
      <c r="K110" s="23" t="s">
        <v>4</v>
      </c>
    </row>
    <row r="111" spans="1:44" s="3" customFormat="1" ht="102" customHeight="1" x14ac:dyDescent="0.2">
      <c r="A111" s="115"/>
      <c r="B111" s="92" t="s">
        <v>399</v>
      </c>
      <c r="C111" s="14" t="s">
        <v>556</v>
      </c>
      <c r="D111" s="92" t="s">
        <v>21</v>
      </c>
      <c r="E111" s="23" t="s">
        <v>4</v>
      </c>
      <c r="F111" s="152" t="s">
        <v>4</v>
      </c>
      <c r="G111" s="153">
        <v>42825</v>
      </c>
      <c r="H111" s="153"/>
      <c r="I111" s="23" t="s">
        <v>4</v>
      </c>
      <c r="J111" s="23" t="s">
        <v>4</v>
      </c>
      <c r="K111" s="23" t="s">
        <v>4</v>
      </c>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row>
    <row r="112" spans="1:44" s="8" customFormat="1" ht="102" customHeight="1" x14ac:dyDescent="0.2">
      <c r="A112" s="119" t="s">
        <v>77</v>
      </c>
      <c r="B112" s="63" t="s">
        <v>240</v>
      </c>
      <c r="C112" s="52"/>
      <c r="D112" s="91" t="s">
        <v>18</v>
      </c>
      <c r="E112" s="76">
        <v>42005</v>
      </c>
      <c r="F112" s="104">
        <v>42005</v>
      </c>
      <c r="G112" s="104">
        <v>43100</v>
      </c>
      <c r="H112" s="104"/>
      <c r="I112" s="55">
        <f>I113</f>
        <v>0</v>
      </c>
      <c r="J112" s="55">
        <f t="shared" ref="J112:K112" si="5">J113</f>
        <v>0</v>
      </c>
      <c r="K112" s="55">
        <f t="shared" si="5"/>
        <v>0</v>
      </c>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row>
    <row r="113" spans="1:44" ht="99" customHeight="1" x14ac:dyDescent="0.2">
      <c r="A113" s="115" t="s">
        <v>78</v>
      </c>
      <c r="B113" s="61" t="s">
        <v>241</v>
      </c>
      <c r="C113" s="53"/>
      <c r="D113" s="91" t="s">
        <v>18</v>
      </c>
      <c r="E113" s="76">
        <v>42005</v>
      </c>
      <c r="F113" s="104">
        <v>42005</v>
      </c>
      <c r="G113" s="104">
        <v>43100</v>
      </c>
      <c r="H113" s="104"/>
      <c r="I113" s="49">
        <v>0</v>
      </c>
      <c r="J113" s="51">
        <v>0</v>
      </c>
      <c r="K113" s="51">
        <v>0</v>
      </c>
    </row>
    <row r="114" spans="1:44" s="15" customFormat="1" ht="99" customHeight="1" x14ac:dyDescent="0.2">
      <c r="A114" s="115" t="s">
        <v>79</v>
      </c>
      <c r="B114" s="61" t="s">
        <v>242</v>
      </c>
      <c r="C114" s="91"/>
      <c r="D114" s="91" t="s">
        <v>18</v>
      </c>
      <c r="E114" s="87">
        <v>42005</v>
      </c>
      <c r="F114" s="104">
        <v>42005</v>
      </c>
      <c r="G114" s="104">
        <v>43100</v>
      </c>
      <c r="H114" s="104"/>
      <c r="I114" s="32">
        <v>0</v>
      </c>
      <c r="J114" s="32">
        <v>0</v>
      </c>
      <c r="K114" s="32">
        <v>0</v>
      </c>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row>
    <row r="115" spans="1:44" s="16" customFormat="1" ht="106.5" customHeight="1" x14ac:dyDescent="0.2">
      <c r="A115" s="115"/>
      <c r="B115" s="92" t="s">
        <v>400</v>
      </c>
      <c r="C115" s="14"/>
      <c r="D115" s="92" t="s">
        <v>18</v>
      </c>
      <c r="E115" s="23" t="s">
        <v>4</v>
      </c>
      <c r="F115" s="152" t="s">
        <v>4</v>
      </c>
      <c r="G115" s="153">
        <v>42369</v>
      </c>
      <c r="H115" s="153"/>
      <c r="I115" s="23" t="s">
        <v>4</v>
      </c>
      <c r="J115" s="23" t="s">
        <v>4</v>
      </c>
      <c r="K115" s="23" t="s">
        <v>4</v>
      </c>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row>
    <row r="116" spans="1:44" s="86" customFormat="1" ht="94.5" x14ac:dyDescent="0.2">
      <c r="A116" s="119" t="s">
        <v>80</v>
      </c>
      <c r="B116" s="63" t="s">
        <v>243</v>
      </c>
      <c r="C116" s="52"/>
      <c r="D116" s="61" t="s">
        <v>20</v>
      </c>
      <c r="E116" s="76">
        <v>42005</v>
      </c>
      <c r="F116" s="104">
        <v>42005</v>
      </c>
      <c r="G116" s="104">
        <v>43100</v>
      </c>
      <c r="H116" s="104"/>
      <c r="I116" s="47">
        <v>0</v>
      </c>
      <c r="J116" s="47">
        <v>0</v>
      </c>
      <c r="K116" s="47">
        <v>0</v>
      </c>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85"/>
      <c r="AM116" s="85"/>
      <c r="AN116" s="85"/>
      <c r="AO116" s="85"/>
      <c r="AP116" s="85"/>
      <c r="AQ116" s="85"/>
      <c r="AR116" s="85"/>
    </row>
    <row r="117" spans="1:44" s="16" customFormat="1" ht="100.5" customHeight="1" x14ac:dyDescent="0.2">
      <c r="A117" s="115" t="s">
        <v>81</v>
      </c>
      <c r="B117" s="61" t="s">
        <v>244</v>
      </c>
      <c r="C117" s="53"/>
      <c r="D117" s="91" t="s">
        <v>20</v>
      </c>
      <c r="E117" s="76">
        <v>42005</v>
      </c>
      <c r="F117" s="104">
        <v>42005</v>
      </c>
      <c r="G117" s="104">
        <v>43100</v>
      </c>
      <c r="H117" s="104"/>
      <c r="I117" s="51">
        <v>0</v>
      </c>
      <c r="J117" s="51">
        <v>0</v>
      </c>
      <c r="K117" s="51">
        <v>0</v>
      </c>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row>
    <row r="118" spans="1:44" ht="94.5" x14ac:dyDescent="0.2">
      <c r="A118" s="115" t="s">
        <v>82</v>
      </c>
      <c r="B118" s="61" t="s">
        <v>245</v>
      </c>
      <c r="C118" s="91"/>
      <c r="D118" s="91" t="s">
        <v>20</v>
      </c>
      <c r="E118" s="88">
        <v>42005</v>
      </c>
      <c r="F118" s="104">
        <v>42005</v>
      </c>
      <c r="G118" s="104">
        <v>43100</v>
      </c>
      <c r="H118" s="104"/>
      <c r="I118" s="32">
        <v>0</v>
      </c>
      <c r="J118" s="32">
        <v>0</v>
      </c>
      <c r="K118" s="32">
        <v>0</v>
      </c>
    </row>
    <row r="119" spans="1:44" s="11" customFormat="1" ht="100.5" customHeight="1" x14ac:dyDescent="0.2">
      <c r="A119" s="115"/>
      <c r="B119" s="92" t="s">
        <v>401</v>
      </c>
      <c r="C119" s="15"/>
      <c r="D119" s="92" t="s">
        <v>20</v>
      </c>
      <c r="E119" s="23" t="s">
        <v>4</v>
      </c>
      <c r="F119" s="152" t="s">
        <v>4</v>
      </c>
      <c r="G119" s="153">
        <v>42369</v>
      </c>
      <c r="H119" s="153"/>
      <c r="I119" s="23" t="s">
        <v>4</v>
      </c>
      <c r="J119" s="23" t="s">
        <v>4</v>
      </c>
      <c r="K119" s="23" t="s">
        <v>4</v>
      </c>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row>
    <row r="120" spans="1:44" s="85" customFormat="1" ht="120" customHeight="1" x14ac:dyDescent="0.2">
      <c r="A120" s="119" t="s">
        <v>83</v>
      </c>
      <c r="B120" s="58" t="s">
        <v>246</v>
      </c>
      <c r="C120" s="58"/>
      <c r="D120" s="91" t="s">
        <v>18</v>
      </c>
      <c r="E120" s="64">
        <v>42005</v>
      </c>
      <c r="F120" s="107">
        <v>42005</v>
      </c>
      <c r="G120" s="65">
        <v>43100</v>
      </c>
      <c r="H120" s="65"/>
      <c r="I120" s="20">
        <f>I121</f>
        <v>6094.13</v>
      </c>
      <c r="J120" s="20">
        <f>J121</f>
        <v>1764.3</v>
      </c>
      <c r="K120" s="20">
        <f>K121</f>
        <v>0</v>
      </c>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row>
    <row r="121" spans="1:44" s="8" customFormat="1" ht="100.5" customHeight="1" x14ac:dyDescent="0.2">
      <c r="A121" s="115" t="s">
        <v>84</v>
      </c>
      <c r="B121" s="59" t="s">
        <v>247</v>
      </c>
      <c r="C121" s="59"/>
      <c r="D121" s="91" t="s">
        <v>18</v>
      </c>
      <c r="E121" s="64">
        <v>42005</v>
      </c>
      <c r="F121" s="107">
        <v>42005</v>
      </c>
      <c r="G121" s="65">
        <v>43100</v>
      </c>
      <c r="H121" s="65"/>
      <c r="I121" s="22">
        <v>6094.13</v>
      </c>
      <c r="J121" s="22">
        <v>1764.3</v>
      </c>
      <c r="K121" s="22">
        <v>0</v>
      </c>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c r="AI121" s="35"/>
      <c r="AJ121" s="35"/>
      <c r="AK121" s="35"/>
      <c r="AL121" s="35"/>
      <c r="AM121" s="35"/>
      <c r="AN121" s="35"/>
      <c r="AO121" s="35"/>
      <c r="AP121" s="35"/>
      <c r="AQ121" s="35"/>
      <c r="AR121" s="35"/>
    </row>
    <row r="122" spans="1:44" s="11" customFormat="1" ht="84" customHeight="1" x14ac:dyDescent="0.2">
      <c r="A122" s="115" t="s">
        <v>85</v>
      </c>
      <c r="B122" s="59" t="s">
        <v>248</v>
      </c>
      <c r="C122" s="59"/>
      <c r="D122" s="91" t="s">
        <v>18</v>
      </c>
      <c r="E122" s="64">
        <v>42005</v>
      </c>
      <c r="F122" s="107">
        <v>42005</v>
      </c>
      <c r="G122" s="65">
        <v>43100</v>
      </c>
      <c r="H122" s="65"/>
      <c r="I122" s="21">
        <v>0</v>
      </c>
      <c r="J122" s="21">
        <v>0</v>
      </c>
      <c r="K122" s="21">
        <v>0</v>
      </c>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row>
    <row r="123" spans="1:44" s="8" customFormat="1" ht="120.75" customHeight="1" x14ac:dyDescent="0.2">
      <c r="A123" s="115"/>
      <c r="B123" s="92" t="s">
        <v>402</v>
      </c>
      <c r="C123" s="14" t="s">
        <v>556</v>
      </c>
      <c r="D123" s="92" t="s">
        <v>18</v>
      </c>
      <c r="E123" s="23" t="s">
        <v>4</v>
      </c>
      <c r="F123" s="152" t="s">
        <v>4</v>
      </c>
      <c r="G123" s="153">
        <v>42185</v>
      </c>
      <c r="H123" s="153" t="s">
        <v>540</v>
      </c>
      <c r="I123" s="6" t="s">
        <v>4</v>
      </c>
      <c r="J123" s="6" t="s">
        <v>4</v>
      </c>
      <c r="K123" s="6" t="s">
        <v>4</v>
      </c>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row>
    <row r="124" spans="1:44" ht="116.25" customHeight="1" x14ac:dyDescent="0.2">
      <c r="A124" s="115"/>
      <c r="B124" s="92" t="s">
        <v>386</v>
      </c>
      <c r="C124" s="14" t="s">
        <v>556</v>
      </c>
      <c r="D124" s="92" t="s">
        <v>18</v>
      </c>
      <c r="E124" s="23" t="s">
        <v>4</v>
      </c>
      <c r="F124" s="152" t="s">
        <v>4</v>
      </c>
      <c r="G124" s="153">
        <v>42551</v>
      </c>
      <c r="H124" s="153"/>
      <c r="I124" s="6" t="s">
        <v>4</v>
      </c>
      <c r="J124" s="6" t="s">
        <v>4</v>
      </c>
      <c r="K124" s="6" t="s">
        <v>4</v>
      </c>
    </row>
    <row r="125" spans="1:44" ht="117" customHeight="1" x14ac:dyDescent="0.2">
      <c r="A125" s="115"/>
      <c r="B125" s="92" t="s">
        <v>438</v>
      </c>
      <c r="C125" s="14" t="s">
        <v>556</v>
      </c>
      <c r="D125" s="92" t="s">
        <v>18</v>
      </c>
      <c r="E125" s="23" t="s">
        <v>4</v>
      </c>
      <c r="F125" s="152" t="s">
        <v>4</v>
      </c>
      <c r="G125" s="153">
        <v>42916</v>
      </c>
      <c r="H125" s="153"/>
      <c r="I125" s="6" t="s">
        <v>4</v>
      </c>
      <c r="J125" s="6" t="s">
        <v>4</v>
      </c>
      <c r="K125" s="6" t="s">
        <v>4</v>
      </c>
    </row>
    <row r="126" spans="1:44" ht="123" customHeight="1" x14ac:dyDescent="0.2">
      <c r="A126" s="119" t="s">
        <v>86</v>
      </c>
      <c r="B126" s="45" t="s">
        <v>249</v>
      </c>
      <c r="C126" s="45"/>
      <c r="D126" s="91" t="s">
        <v>18</v>
      </c>
      <c r="E126" s="104">
        <v>42005</v>
      </c>
      <c r="F126" s="104">
        <v>42005</v>
      </c>
      <c r="G126" s="104">
        <v>43100</v>
      </c>
      <c r="H126" s="104"/>
      <c r="I126" s="20">
        <f>I127</f>
        <v>5721.67</v>
      </c>
      <c r="J126" s="20">
        <f>J127</f>
        <v>2269.7199999999998</v>
      </c>
      <c r="K126" s="20">
        <f>K127</f>
        <v>0</v>
      </c>
    </row>
    <row r="127" spans="1:44" s="11" customFormat="1" ht="102.75" customHeight="1" x14ac:dyDescent="0.2">
      <c r="A127" s="157" t="s">
        <v>87</v>
      </c>
      <c r="B127" s="61" t="s">
        <v>250</v>
      </c>
      <c r="C127" s="61"/>
      <c r="D127" s="91" t="s">
        <v>18</v>
      </c>
      <c r="E127" s="104">
        <v>42005</v>
      </c>
      <c r="F127" s="104">
        <v>42005</v>
      </c>
      <c r="G127" s="104">
        <v>43100</v>
      </c>
      <c r="H127" s="104"/>
      <c r="I127" s="22">
        <v>5721.67</v>
      </c>
      <c r="J127" s="22">
        <v>2269.7199999999998</v>
      </c>
      <c r="K127" s="22">
        <v>0</v>
      </c>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row>
    <row r="128" spans="1:44" s="11" customFormat="1" ht="87" customHeight="1" x14ac:dyDescent="0.2">
      <c r="A128" s="157" t="s">
        <v>88</v>
      </c>
      <c r="B128" s="61" t="s">
        <v>251</v>
      </c>
      <c r="C128" s="61"/>
      <c r="D128" s="91" t="s">
        <v>18</v>
      </c>
      <c r="E128" s="104">
        <v>42005</v>
      </c>
      <c r="F128" s="104">
        <v>42005</v>
      </c>
      <c r="G128" s="104">
        <v>43100</v>
      </c>
      <c r="H128" s="104"/>
      <c r="I128" s="32">
        <v>0</v>
      </c>
      <c r="J128" s="32">
        <v>0</v>
      </c>
      <c r="K128" s="32">
        <v>0</v>
      </c>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row>
    <row r="129" spans="1:44" s="11" customFormat="1" ht="100.5" customHeight="1" x14ac:dyDescent="0.2">
      <c r="A129" s="115"/>
      <c r="B129" s="154" t="s">
        <v>445</v>
      </c>
      <c r="C129" s="14" t="s">
        <v>556</v>
      </c>
      <c r="D129" s="92" t="s">
        <v>18</v>
      </c>
      <c r="E129" s="23" t="s">
        <v>4</v>
      </c>
      <c r="F129" s="152" t="s">
        <v>4</v>
      </c>
      <c r="G129" s="153">
        <v>42185</v>
      </c>
      <c r="H129" s="153" t="s">
        <v>545</v>
      </c>
      <c r="I129" s="23" t="s">
        <v>4</v>
      </c>
      <c r="J129" s="23" t="s">
        <v>4</v>
      </c>
      <c r="K129" s="23" t="s">
        <v>4</v>
      </c>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row>
    <row r="130" spans="1:44" s="8" customFormat="1" ht="78.75" x14ac:dyDescent="0.2">
      <c r="A130" s="119" t="s">
        <v>89</v>
      </c>
      <c r="B130" s="58" t="s">
        <v>255</v>
      </c>
      <c r="C130" s="58"/>
      <c r="D130" s="91" t="s">
        <v>18</v>
      </c>
      <c r="E130" s="64">
        <v>42005</v>
      </c>
      <c r="F130" s="107">
        <v>42005</v>
      </c>
      <c r="G130" s="107">
        <v>43100</v>
      </c>
      <c r="H130" s="107"/>
      <c r="I130" s="20">
        <f>I131</f>
        <v>6000</v>
      </c>
      <c r="J130" s="20">
        <f>J131</f>
        <v>3027</v>
      </c>
      <c r="K130" s="20">
        <f>K131+K132</f>
        <v>567.35</v>
      </c>
      <c r="L130" s="35"/>
      <c r="M130" s="35"/>
      <c r="N130" s="35"/>
      <c r="O130" s="35"/>
      <c r="P130" s="35"/>
      <c r="Q130" s="35"/>
      <c r="R130" s="35"/>
      <c r="S130" s="35"/>
      <c r="T130" s="35"/>
      <c r="U130" s="35"/>
      <c r="V130" s="35"/>
      <c r="W130" s="35"/>
      <c r="X130" s="35"/>
      <c r="Y130" s="35"/>
      <c r="Z130" s="35"/>
      <c r="AA130" s="35"/>
      <c r="AB130" s="35"/>
      <c r="AC130" s="35"/>
      <c r="AD130" s="35"/>
      <c r="AE130" s="35"/>
      <c r="AF130" s="35"/>
      <c r="AG130" s="35"/>
      <c r="AH130" s="35"/>
      <c r="AI130" s="35"/>
      <c r="AJ130" s="35"/>
      <c r="AK130" s="35"/>
      <c r="AL130" s="35"/>
      <c r="AM130" s="35"/>
      <c r="AN130" s="35"/>
      <c r="AO130" s="35"/>
      <c r="AP130" s="35"/>
      <c r="AQ130" s="35"/>
      <c r="AR130" s="35"/>
    </row>
    <row r="131" spans="1:44" ht="99.75" customHeight="1" x14ac:dyDescent="0.2">
      <c r="A131" s="115" t="s">
        <v>90</v>
      </c>
      <c r="B131" s="60" t="s">
        <v>252</v>
      </c>
      <c r="C131" s="60"/>
      <c r="D131" s="91" t="s">
        <v>18</v>
      </c>
      <c r="E131" s="107">
        <v>42005</v>
      </c>
      <c r="F131" s="107">
        <v>42005</v>
      </c>
      <c r="G131" s="107">
        <v>43100</v>
      </c>
      <c r="H131" s="107"/>
      <c r="I131" s="22">
        <v>6000</v>
      </c>
      <c r="J131" s="54">
        <v>3027</v>
      </c>
      <c r="K131" s="54">
        <v>567.35</v>
      </c>
    </row>
    <row r="132" spans="1:44" s="8" customFormat="1" ht="102.75" customHeight="1" x14ac:dyDescent="0.2">
      <c r="A132" s="115" t="s">
        <v>91</v>
      </c>
      <c r="B132" s="59" t="s">
        <v>253</v>
      </c>
      <c r="C132" s="59"/>
      <c r="D132" s="91" t="s">
        <v>18</v>
      </c>
      <c r="E132" s="64">
        <v>42005</v>
      </c>
      <c r="F132" s="107">
        <v>42005</v>
      </c>
      <c r="G132" s="107">
        <v>43100</v>
      </c>
      <c r="H132" s="107"/>
      <c r="I132" s="21">
        <v>0</v>
      </c>
      <c r="J132" s="22">
        <v>0</v>
      </c>
      <c r="K132" s="22">
        <v>0</v>
      </c>
      <c r="L132" s="35"/>
      <c r="M132" s="35"/>
      <c r="N132" s="35"/>
      <c r="O132" s="35"/>
      <c r="P132" s="35"/>
      <c r="Q132" s="35"/>
      <c r="R132" s="35"/>
      <c r="S132" s="35"/>
      <c r="T132" s="35"/>
      <c r="U132" s="35"/>
      <c r="V132" s="35"/>
      <c r="W132" s="35"/>
      <c r="X132" s="35"/>
      <c r="Y132" s="35"/>
      <c r="Z132" s="35"/>
      <c r="AA132" s="35"/>
      <c r="AB132" s="35"/>
      <c r="AC132" s="35"/>
      <c r="AD132" s="35"/>
      <c r="AE132" s="35"/>
      <c r="AF132" s="35"/>
      <c r="AG132" s="35"/>
      <c r="AH132" s="35"/>
      <c r="AI132" s="35"/>
      <c r="AJ132" s="35"/>
      <c r="AK132" s="35"/>
      <c r="AL132" s="35"/>
      <c r="AM132" s="35"/>
      <c r="AN132" s="35"/>
      <c r="AO132" s="35"/>
      <c r="AP132" s="35"/>
      <c r="AQ132" s="35"/>
      <c r="AR132" s="35"/>
    </row>
    <row r="133" spans="1:44" ht="108.75" customHeight="1" x14ac:dyDescent="0.2">
      <c r="A133" s="115"/>
      <c r="B133" s="154" t="s">
        <v>537</v>
      </c>
      <c r="C133" s="14" t="s">
        <v>556</v>
      </c>
      <c r="D133" s="92" t="s">
        <v>18</v>
      </c>
      <c r="E133" s="23" t="s">
        <v>4</v>
      </c>
      <c r="F133" s="152" t="s">
        <v>4</v>
      </c>
      <c r="G133" s="153">
        <v>42277</v>
      </c>
      <c r="H133" s="153"/>
      <c r="I133" s="23" t="s">
        <v>4</v>
      </c>
      <c r="J133" s="23" t="s">
        <v>4</v>
      </c>
      <c r="K133" s="23" t="s">
        <v>4</v>
      </c>
    </row>
    <row r="134" spans="1:44" ht="233.25" customHeight="1" x14ac:dyDescent="0.2">
      <c r="A134" s="119" t="s">
        <v>92</v>
      </c>
      <c r="B134" s="101" t="s">
        <v>254</v>
      </c>
      <c r="C134" s="101"/>
      <c r="D134" s="91" t="s">
        <v>18</v>
      </c>
      <c r="E134" s="103">
        <v>42005</v>
      </c>
      <c r="F134" s="107">
        <v>42005</v>
      </c>
      <c r="G134" s="107">
        <v>43100</v>
      </c>
      <c r="H134" s="107"/>
      <c r="I134" s="20">
        <f>I135</f>
        <v>1723.64</v>
      </c>
      <c r="J134" s="20">
        <f t="shared" ref="J134:K134" si="6">J135</f>
        <v>819.22</v>
      </c>
      <c r="K134" s="20">
        <f t="shared" si="6"/>
        <v>0</v>
      </c>
    </row>
    <row r="135" spans="1:44" ht="102" customHeight="1" x14ac:dyDescent="0.2">
      <c r="A135" s="115" t="s">
        <v>93</v>
      </c>
      <c r="B135" s="102" t="s">
        <v>257</v>
      </c>
      <c r="C135" s="102"/>
      <c r="D135" s="91" t="s">
        <v>18</v>
      </c>
      <c r="E135" s="103">
        <v>42005</v>
      </c>
      <c r="F135" s="107">
        <v>42005</v>
      </c>
      <c r="G135" s="107">
        <v>43100</v>
      </c>
      <c r="H135" s="107"/>
      <c r="I135" s="22">
        <v>1723.64</v>
      </c>
      <c r="J135" s="54">
        <v>819.22</v>
      </c>
      <c r="K135" s="54">
        <v>0</v>
      </c>
    </row>
    <row r="136" spans="1:44" s="11" customFormat="1" ht="100.5" customHeight="1" x14ac:dyDescent="0.2">
      <c r="A136" s="115" t="s">
        <v>94</v>
      </c>
      <c r="B136" s="100" t="s">
        <v>258</v>
      </c>
      <c r="C136" s="100"/>
      <c r="D136" s="91" t="s">
        <v>18</v>
      </c>
      <c r="E136" s="103">
        <v>42005</v>
      </c>
      <c r="F136" s="107">
        <v>42005</v>
      </c>
      <c r="G136" s="107">
        <v>43100</v>
      </c>
      <c r="H136" s="107"/>
      <c r="I136" s="21">
        <v>0</v>
      </c>
      <c r="J136" s="22">
        <v>0</v>
      </c>
      <c r="K136" s="22">
        <v>0</v>
      </c>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row>
    <row r="137" spans="1:44" s="11" customFormat="1" ht="104.25" customHeight="1" x14ac:dyDescent="0.2">
      <c r="A137" s="115"/>
      <c r="B137" s="154" t="s">
        <v>440</v>
      </c>
      <c r="C137" s="14" t="s">
        <v>556</v>
      </c>
      <c r="D137" s="92" t="s">
        <v>18</v>
      </c>
      <c r="E137" s="23" t="s">
        <v>4</v>
      </c>
      <c r="F137" s="152" t="s">
        <v>4</v>
      </c>
      <c r="G137" s="153">
        <v>42369</v>
      </c>
      <c r="H137" s="153"/>
      <c r="I137" s="23" t="s">
        <v>4</v>
      </c>
      <c r="J137" s="23" t="s">
        <v>4</v>
      </c>
      <c r="K137" s="23" t="s">
        <v>4</v>
      </c>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row>
    <row r="138" spans="1:44" s="11" customFormat="1" ht="106.5" customHeight="1" x14ac:dyDescent="0.2">
      <c r="A138" s="115"/>
      <c r="B138" s="154" t="s">
        <v>441</v>
      </c>
      <c r="C138" s="14" t="s">
        <v>556</v>
      </c>
      <c r="D138" s="92" t="s">
        <v>18</v>
      </c>
      <c r="E138" s="23" t="s">
        <v>4</v>
      </c>
      <c r="F138" s="152" t="s">
        <v>4</v>
      </c>
      <c r="G138" s="153">
        <v>42735</v>
      </c>
      <c r="H138" s="153"/>
      <c r="I138" s="23" t="s">
        <v>4</v>
      </c>
      <c r="J138" s="23" t="s">
        <v>4</v>
      </c>
      <c r="K138" s="23" t="s">
        <v>4</v>
      </c>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row>
    <row r="139" spans="1:44" s="11" customFormat="1" ht="100.5" customHeight="1" x14ac:dyDescent="0.2">
      <c r="A139" s="115"/>
      <c r="B139" s="154" t="s">
        <v>442</v>
      </c>
      <c r="C139" s="14" t="s">
        <v>556</v>
      </c>
      <c r="D139" s="92" t="s">
        <v>18</v>
      </c>
      <c r="E139" s="23" t="s">
        <v>4</v>
      </c>
      <c r="F139" s="152" t="s">
        <v>4</v>
      </c>
      <c r="G139" s="153">
        <v>43100</v>
      </c>
      <c r="H139" s="153"/>
      <c r="I139" s="23" t="s">
        <v>4</v>
      </c>
      <c r="J139" s="23" t="s">
        <v>4</v>
      </c>
      <c r="K139" s="23" t="s">
        <v>4</v>
      </c>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row>
    <row r="140" spans="1:44" s="11" customFormat="1" ht="102" customHeight="1" x14ac:dyDescent="0.2">
      <c r="A140" s="119" t="s">
        <v>95</v>
      </c>
      <c r="B140" s="58" t="s">
        <v>256</v>
      </c>
      <c r="C140" s="58"/>
      <c r="D140" s="91" t="s">
        <v>18</v>
      </c>
      <c r="E140" s="64">
        <v>42005</v>
      </c>
      <c r="F140" s="107">
        <v>42005</v>
      </c>
      <c r="G140" s="107">
        <v>43100</v>
      </c>
      <c r="H140" s="107"/>
      <c r="I140" s="20">
        <f>I141</f>
        <v>8247.2800000000007</v>
      </c>
      <c r="J140" s="20">
        <f t="shared" ref="J140:K140" si="7">J141</f>
        <v>2000</v>
      </c>
      <c r="K140" s="20">
        <f t="shared" si="7"/>
        <v>0</v>
      </c>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row>
    <row r="141" spans="1:44" s="11" customFormat="1" ht="117" customHeight="1" x14ac:dyDescent="0.2">
      <c r="A141" s="115" t="s">
        <v>96</v>
      </c>
      <c r="B141" s="61" t="s">
        <v>259</v>
      </c>
      <c r="C141" s="59"/>
      <c r="D141" s="91" t="s">
        <v>18</v>
      </c>
      <c r="E141" s="64">
        <v>42005</v>
      </c>
      <c r="F141" s="107">
        <v>42005</v>
      </c>
      <c r="G141" s="107">
        <v>43100</v>
      </c>
      <c r="H141" s="107"/>
      <c r="I141" s="22">
        <v>8247.2800000000007</v>
      </c>
      <c r="J141" s="22">
        <v>2000</v>
      </c>
      <c r="K141" s="22">
        <v>0</v>
      </c>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row>
    <row r="142" spans="1:44" s="11" customFormat="1" ht="120" customHeight="1" x14ac:dyDescent="0.2">
      <c r="A142" s="115" t="s">
        <v>97</v>
      </c>
      <c r="B142" s="59" t="s">
        <v>260</v>
      </c>
      <c r="C142" s="59"/>
      <c r="D142" s="91" t="s">
        <v>18</v>
      </c>
      <c r="E142" s="64">
        <v>42005</v>
      </c>
      <c r="F142" s="107">
        <v>42005</v>
      </c>
      <c r="G142" s="107">
        <v>43100</v>
      </c>
      <c r="H142" s="107"/>
      <c r="I142" s="21">
        <v>0</v>
      </c>
      <c r="J142" s="22">
        <v>0</v>
      </c>
      <c r="K142" s="22">
        <v>0</v>
      </c>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row>
    <row r="143" spans="1:44" s="11" customFormat="1" ht="123" customHeight="1" x14ac:dyDescent="0.2">
      <c r="A143" s="115"/>
      <c r="B143" s="154" t="s">
        <v>431</v>
      </c>
      <c r="C143" s="14" t="s">
        <v>556</v>
      </c>
      <c r="D143" s="92" t="s">
        <v>18</v>
      </c>
      <c r="E143" s="23" t="s">
        <v>4</v>
      </c>
      <c r="F143" s="152" t="s">
        <v>4</v>
      </c>
      <c r="G143" s="153">
        <v>42277</v>
      </c>
      <c r="H143" s="153"/>
      <c r="I143" s="23" t="s">
        <v>4</v>
      </c>
      <c r="J143" s="23" t="s">
        <v>4</v>
      </c>
      <c r="K143" s="23" t="s">
        <v>4</v>
      </c>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row>
    <row r="144" spans="1:44" s="8" customFormat="1" ht="120" customHeight="1" x14ac:dyDescent="0.2">
      <c r="A144" s="115"/>
      <c r="B144" s="154" t="s">
        <v>432</v>
      </c>
      <c r="C144" s="14" t="s">
        <v>556</v>
      </c>
      <c r="D144" s="92" t="s">
        <v>18</v>
      </c>
      <c r="E144" s="23" t="s">
        <v>4</v>
      </c>
      <c r="F144" s="152" t="s">
        <v>4</v>
      </c>
      <c r="G144" s="153">
        <v>42643</v>
      </c>
      <c r="H144" s="153"/>
      <c r="I144" s="23" t="s">
        <v>4</v>
      </c>
      <c r="J144" s="23" t="s">
        <v>4</v>
      </c>
      <c r="K144" s="23" t="s">
        <v>4</v>
      </c>
      <c r="L144" s="35"/>
      <c r="M144" s="35"/>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row>
    <row r="145" spans="1:44" s="8" customFormat="1" ht="122.25" customHeight="1" x14ac:dyDescent="0.2">
      <c r="A145" s="115"/>
      <c r="B145" s="154" t="s">
        <v>433</v>
      </c>
      <c r="C145" s="14" t="s">
        <v>556</v>
      </c>
      <c r="D145" s="92" t="s">
        <v>18</v>
      </c>
      <c r="E145" s="23" t="s">
        <v>4</v>
      </c>
      <c r="F145" s="152" t="s">
        <v>4</v>
      </c>
      <c r="G145" s="153">
        <v>43008</v>
      </c>
      <c r="H145" s="153"/>
      <c r="I145" s="23" t="s">
        <v>4</v>
      </c>
      <c r="J145" s="23" t="s">
        <v>4</v>
      </c>
      <c r="K145" s="23" t="s">
        <v>4</v>
      </c>
      <c r="L145" s="35"/>
      <c r="M145" s="35"/>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row>
    <row r="146" spans="1:44" s="8" customFormat="1" ht="104.25" customHeight="1" x14ac:dyDescent="0.2">
      <c r="A146" s="119" t="s">
        <v>98</v>
      </c>
      <c r="B146" s="73" t="s">
        <v>261</v>
      </c>
      <c r="C146" s="63"/>
      <c r="D146" s="91" t="s">
        <v>18</v>
      </c>
      <c r="E146" s="64">
        <v>42005</v>
      </c>
      <c r="F146" s="107">
        <v>42005</v>
      </c>
      <c r="G146" s="107">
        <v>43100</v>
      </c>
      <c r="H146" s="107"/>
      <c r="I146" s="46">
        <f>I147</f>
        <v>10717.22</v>
      </c>
      <c r="J146" s="46">
        <f>J147</f>
        <v>5861</v>
      </c>
      <c r="K146" s="46">
        <f>K147</f>
        <v>0</v>
      </c>
      <c r="L146" s="35"/>
      <c r="M146" s="35"/>
      <c r="N146" s="35"/>
      <c r="O146" s="35"/>
      <c r="P146" s="35"/>
      <c r="Q146" s="35"/>
      <c r="R146" s="35"/>
      <c r="S146" s="35"/>
      <c r="T146" s="35"/>
      <c r="U146" s="35"/>
      <c r="V146" s="35"/>
      <c r="W146" s="35"/>
      <c r="X146" s="35"/>
      <c r="Y146" s="35"/>
      <c r="Z146" s="35"/>
      <c r="AA146" s="35"/>
      <c r="AB146" s="35"/>
      <c r="AC146" s="35"/>
      <c r="AD146" s="35"/>
      <c r="AE146" s="35"/>
      <c r="AF146" s="35"/>
      <c r="AG146" s="35"/>
      <c r="AH146" s="35"/>
      <c r="AI146" s="35"/>
      <c r="AJ146" s="35"/>
      <c r="AK146" s="35"/>
      <c r="AL146" s="35"/>
      <c r="AM146" s="35"/>
      <c r="AN146" s="35"/>
      <c r="AO146" s="35"/>
      <c r="AP146" s="35"/>
      <c r="AQ146" s="35"/>
      <c r="AR146" s="35"/>
    </row>
    <row r="147" spans="1:44" ht="279.75" customHeight="1" x14ac:dyDescent="0.2">
      <c r="A147" s="115" t="s">
        <v>99</v>
      </c>
      <c r="B147" s="124" t="s">
        <v>262</v>
      </c>
      <c r="C147" s="60"/>
      <c r="D147" s="91" t="s">
        <v>18</v>
      </c>
      <c r="E147" s="64">
        <v>42005</v>
      </c>
      <c r="F147" s="107">
        <v>42005</v>
      </c>
      <c r="G147" s="107">
        <v>43100</v>
      </c>
      <c r="H147" s="107"/>
      <c r="I147" s="54">
        <v>10717.22</v>
      </c>
      <c r="J147" s="54">
        <v>5861</v>
      </c>
      <c r="K147" s="54">
        <v>0</v>
      </c>
    </row>
    <row r="148" spans="1:44" ht="96.75" customHeight="1" x14ac:dyDescent="0.2">
      <c r="A148" s="115" t="s">
        <v>100</v>
      </c>
      <c r="B148" s="59" t="s">
        <v>263</v>
      </c>
      <c r="C148" s="59"/>
      <c r="D148" s="91" t="s">
        <v>18</v>
      </c>
      <c r="E148" s="64">
        <v>42005</v>
      </c>
      <c r="F148" s="107">
        <v>42005</v>
      </c>
      <c r="G148" s="65">
        <v>43100</v>
      </c>
      <c r="H148" s="65"/>
      <c r="I148" s="21">
        <v>0</v>
      </c>
      <c r="J148" s="22">
        <v>0</v>
      </c>
      <c r="K148" s="21">
        <v>0</v>
      </c>
    </row>
    <row r="149" spans="1:44" s="11" customFormat="1" ht="141" customHeight="1" x14ac:dyDescent="0.2">
      <c r="A149" s="115"/>
      <c r="B149" s="66" t="s">
        <v>403</v>
      </c>
      <c r="C149" s="14" t="s">
        <v>556</v>
      </c>
      <c r="D149" s="92" t="s">
        <v>18</v>
      </c>
      <c r="E149" s="23" t="s">
        <v>4</v>
      </c>
      <c r="F149" s="152" t="s">
        <v>4</v>
      </c>
      <c r="G149" s="153">
        <v>42185</v>
      </c>
      <c r="H149" s="153" t="s">
        <v>542</v>
      </c>
      <c r="I149" s="23" t="s">
        <v>4</v>
      </c>
      <c r="J149" s="23" t="s">
        <v>4</v>
      </c>
      <c r="K149" s="23" t="s">
        <v>4</v>
      </c>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row>
    <row r="150" spans="1:44" s="8" customFormat="1" ht="117" customHeight="1" x14ac:dyDescent="0.2">
      <c r="A150" s="115"/>
      <c r="B150" s="66" t="s">
        <v>404</v>
      </c>
      <c r="C150" s="14" t="s">
        <v>556</v>
      </c>
      <c r="D150" s="92" t="s">
        <v>18</v>
      </c>
      <c r="E150" s="23" t="s">
        <v>4</v>
      </c>
      <c r="F150" s="152" t="s">
        <v>4</v>
      </c>
      <c r="G150" s="153">
        <v>42551</v>
      </c>
      <c r="H150" s="153"/>
      <c r="I150" s="23" t="s">
        <v>4</v>
      </c>
      <c r="J150" s="23" t="s">
        <v>4</v>
      </c>
      <c r="K150" s="23" t="s">
        <v>4</v>
      </c>
      <c r="L150" s="35"/>
      <c r="M150" s="35"/>
      <c r="N150" s="35"/>
      <c r="O150" s="35"/>
      <c r="P150" s="35"/>
      <c r="Q150" s="35"/>
      <c r="R150" s="35"/>
      <c r="S150" s="35"/>
      <c r="T150" s="35"/>
      <c r="U150" s="35"/>
      <c r="V150" s="35"/>
      <c r="W150" s="35"/>
      <c r="X150" s="35"/>
      <c r="Y150" s="35"/>
      <c r="Z150" s="35"/>
      <c r="AA150" s="35"/>
      <c r="AB150" s="35"/>
      <c r="AC150" s="35"/>
      <c r="AD150" s="35"/>
      <c r="AE150" s="35"/>
      <c r="AF150" s="35"/>
      <c r="AG150" s="35"/>
      <c r="AH150" s="35"/>
      <c r="AI150" s="35"/>
      <c r="AJ150" s="35"/>
      <c r="AK150" s="35"/>
      <c r="AL150" s="35"/>
      <c r="AM150" s="35"/>
      <c r="AN150" s="35"/>
      <c r="AO150" s="35"/>
      <c r="AP150" s="35"/>
      <c r="AQ150" s="35"/>
      <c r="AR150" s="35"/>
    </row>
    <row r="151" spans="1:44" ht="107.25" customHeight="1" x14ac:dyDescent="0.2">
      <c r="A151" s="115"/>
      <c r="B151" s="92" t="s">
        <v>405</v>
      </c>
      <c r="C151" s="14" t="s">
        <v>556</v>
      </c>
      <c r="D151" s="92" t="s">
        <v>18</v>
      </c>
      <c r="E151" s="23" t="s">
        <v>4</v>
      </c>
      <c r="F151" s="152" t="s">
        <v>4</v>
      </c>
      <c r="G151" s="153">
        <v>43008</v>
      </c>
      <c r="H151" s="153"/>
      <c r="I151" s="23" t="s">
        <v>4</v>
      </c>
      <c r="J151" s="23" t="s">
        <v>4</v>
      </c>
      <c r="K151" s="23" t="s">
        <v>4</v>
      </c>
    </row>
    <row r="152" spans="1:44" ht="135" customHeight="1" x14ac:dyDescent="0.2">
      <c r="A152" s="119" t="s">
        <v>101</v>
      </c>
      <c r="B152" s="73" t="s">
        <v>264</v>
      </c>
      <c r="C152" s="58"/>
      <c r="D152" s="91" t="s">
        <v>18</v>
      </c>
      <c r="E152" s="64">
        <v>42005</v>
      </c>
      <c r="F152" s="107">
        <v>42005</v>
      </c>
      <c r="G152" s="107">
        <v>43100</v>
      </c>
      <c r="H152" s="107"/>
      <c r="I152" s="20">
        <f>I153+I154</f>
        <v>3697.72</v>
      </c>
      <c r="J152" s="20">
        <f t="shared" ref="J152:K152" si="8">J153+J154</f>
        <v>920.3</v>
      </c>
      <c r="K152" s="20">
        <f t="shared" si="8"/>
        <v>480</v>
      </c>
    </row>
    <row r="153" spans="1:44" s="11" customFormat="1" ht="108.75" customHeight="1" x14ac:dyDescent="0.2">
      <c r="A153" s="115" t="s">
        <v>102</v>
      </c>
      <c r="B153" s="124" t="s">
        <v>265</v>
      </c>
      <c r="C153" s="59"/>
      <c r="D153" s="91" t="s">
        <v>18</v>
      </c>
      <c r="E153" s="64">
        <v>42005</v>
      </c>
      <c r="F153" s="107">
        <v>42005</v>
      </c>
      <c r="G153" s="107">
        <v>43100</v>
      </c>
      <c r="H153" s="107"/>
      <c r="I153" s="22">
        <v>3697.72</v>
      </c>
      <c r="J153" s="22">
        <v>920.3</v>
      </c>
      <c r="K153" s="22">
        <v>480</v>
      </c>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row>
    <row r="154" spans="1:44" s="11" customFormat="1" ht="106.5" customHeight="1" x14ac:dyDescent="0.2">
      <c r="A154" s="115" t="s">
        <v>103</v>
      </c>
      <c r="B154" s="96" t="s">
        <v>266</v>
      </c>
      <c r="C154" s="59"/>
      <c r="D154" s="91" t="s">
        <v>18</v>
      </c>
      <c r="E154" s="64">
        <v>42005</v>
      </c>
      <c r="F154" s="107">
        <v>42005</v>
      </c>
      <c r="G154" s="107">
        <v>43100</v>
      </c>
      <c r="H154" s="107"/>
      <c r="I154" s="22">
        <v>0</v>
      </c>
      <c r="J154" s="22">
        <v>0</v>
      </c>
      <c r="K154" s="22">
        <v>0</v>
      </c>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row>
    <row r="155" spans="1:44" s="11" customFormat="1" ht="154.5" customHeight="1" x14ac:dyDescent="0.2">
      <c r="A155" s="115"/>
      <c r="B155" s="154" t="s">
        <v>518</v>
      </c>
      <c r="C155" s="14"/>
      <c r="D155" s="92" t="s">
        <v>18</v>
      </c>
      <c r="E155" s="23" t="s">
        <v>4</v>
      </c>
      <c r="F155" s="152" t="s">
        <v>4</v>
      </c>
      <c r="G155" s="153">
        <v>42185</v>
      </c>
      <c r="H155" s="153" t="s">
        <v>543</v>
      </c>
      <c r="I155" s="23" t="s">
        <v>4</v>
      </c>
      <c r="J155" s="23" t="s">
        <v>4</v>
      </c>
      <c r="K155" s="23" t="s">
        <v>4</v>
      </c>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row>
    <row r="156" spans="1:44" s="11" customFormat="1" ht="123" customHeight="1" x14ac:dyDescent="0.2">
      <c r="A156" s="136"/>
      <c r="B156" s="92" t="s">
        <v>406</v>
      </c>
      <c r="C156" s="14"/>
      <c r="D156" s="92" t="s">
        <v>18</v>
      </c>
      <c r="E156" s="23" t="s">
        <v>4</v>
      </c>
      <c r="F156" s="152" t="s">
        <v>4</v>
      </c>
      <c r="G156" s="153">
        <v>42735</v>
      </c>
      <c r="H156" s="153"/>
      <c r="I156" s="23" t="s">
        <v>4</v>
      </c>
      <c r="J156" s="23" t="s">
        <v>4</v>
      </c>
      <c r="K156" s="23" t="s">
        <v>4</v>
      </c>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row>
    <row r="157" spans="1:44" s="8" customFormat="1" ht="138" customHeight="1" x14ac:dyDescent="0.2">
      <c r="A157" s="164" t="s">
        <v>104</v>
      </c>
      <c r="B157" s="170" t="s">
        <v>370</v>
      </c>
      <c r="C157" s="162"/>
      <c r="D157" s="163" t="s">
        <v>18</v>
      </c>
      <c r="E157" s="166">
        <v>42005</v>
      </c>
      <c r="F157" s="166">
        <v>42005</v>
      </c>
      <c r="G157" s="166">
        <v>43100</v>
      </c>
      <c r="H157" s="166"/>
      <c r="I157" s="20">
        <v>80409.14</v>
      </c>
      <c r="J157" s="20">
        <f>J158+J159</f>
        <v>31427.59</v>
      </c>
      <c r="K157" s="20">
        <f t="shared" ref="K157" si="9">K158</f>
        <v>0</v>
      </c>
      <c r="L157" s="35"/>
      <c r="M157" s="35"/>
      <c r="N157" s="35"/>
      <c r="O157" s="35"/>
      <c r="P157" s="35"/>
      <c r="Q157" s="35"/>
      <c r="R157" s="35"/>
      <c r="S157" s="35"/>
      <c r="T157" s="35"/>
      <c r="U157" s="35"/>
      <c r="V157" s="35"/>
      <c r="W157" s="35"/>
      <c r="X157" s="35"/>
      <c r="Y157" s="35"/>
      <c r="Z157" s="35"/>
      <c r="AA157" s="35"/>
      <c r="AB157" s="35"/>
      <c r="AC157" s="35"/>
      <c r="AD157" s="35"/>
      <c r="AE157" s="35"/>
      <c r="AF157" s="35"/>
      <c r="AG157" s="35"/>
      <c r="AH157" s="35"/>
      <c r="AI157" s="35"/>
      <c r="AJ157" s="35"/>
      <c r="AK157" s="35"/>
      <c r="AL157" s="35"/>
      <c r="AM157" s="35"/>
      <c r="AN157" s="35"/>
      <c r="AO157" s="35"/>
      <c r="AP157" s="35"/>
      <c r="AQ157" s="35"/>
      <c r="AR157" s="35"/>
    </row>
    <row r="158" spans="1:44" s="8" customFormat="1" ht="129" customHeight="1" x14ac:dyDescent="0.2">
      <c r="A158" s="157" t="s">
        <v>105</v>
      </c>
      <c r="B158" s="61" t="s">
        <v>371</v>
      </c>
      <c r="C158" s="61"/>
      <c r="D158" s="91" t="s">
        <v>18</v>
      </c>
      <c r="E158" s="104">
        <v>42005</v>
      </c>
      <c r="F158" s="104">
        <v>42005</v>
      </c>
      <c r="G158" s="104">
        <v>43100</v>
      </c>
      <c r="H158" s="104"/>
      <c r="I158" s="22">
        <v>52912.14</v>
      </c>
      <c r="J158" s="22">
        <v>6680.29</v>
      </c>
      <c r="K158" s="22">
        <v>0</v>
      </c>
      <c r="L158" s="35"/>
      <c r="M158" s="35"/>
      <c r="N158" s="35"/>
      <c r="O158" s="35"/>
      <c r="P158" s="35"/>
      <c r="Q158" s="35"/>
      <c r="R158" s="35"/>
      <c r="S158" s="35"/>
      <c r="T158" s="35"/>
      <c r="U158" s="35"/>
      <c r="V158" s="35"/>
      <c r="W158" s="35"/>
      <c r="X158" s="35"/>
      <c r="Y158" s="35"/>
      <c r="Z158" s="35"/>
      <c r="AA158" s="35"/>
      <c r="AB158" s="35"/>
      <c r="AC158" s="35"/>
      <c r="AD158" s="35"/>
      <c r="AE158" s="35"/>
      <c r="AF158" s="35"/>
      <c r="AG158" s="35"/>
      <c r="AH158" s="35"/>
      <c r="AI158" s="35"/>
      <c r="AJ158" s="35"/>
      <c r="AK158" s="35"/>
      <c r="AL158" s="35"/>
      <c r="AM158" s="35"/>
      <c r="AN158" s="35"/>
      <c r="AO158" s="35"/>
      <c r="AP158" s="35"/>
      <c r="AQ158" s="35"/>
      <c r="AR158" s="35"/>
    </row>
    <row r="159" spans="1:44" s="8" customFormat="1" ht="197.25" customHeight="1" x14ac:dyDescent="0.2">
      <c r="A159" s="157" t="s">
        <v>106</v>
      </c>
      <c r="B159" s="61" t="s">
        <v>267</v>
      </c>
      <c r="C159" s="61"/>
      <c r="D159" s="91" t="s">
        <v>18</v>
      </c>
      <c r="E159" s="104">
        <v>42005</v>
      </c>
      <c r="F159" s="104">
        <v>42005</v>
      </c>
      <c r="G159" s="104">
        <v>43100</v>
      </c>
      <c r="H159" s="104"/>
      <c r="I159" s="22">
        <v>27497</v>
      </c>
      <c r="J159" s="22">
        <v>24747.3</v>
      </c>
      <c r="K159" s="32">
        <v>0</v>
      </c>
      <c r="L159" s="35"/>
      <c r="M159" s="35"/>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35"/>
      <c r="AK159" s="35"/>
      <c r="AL159" s="35"/>
      <c r="AM159" s="35"/>
      <c r="AN159" s="35"/>
      <c r="AO159" s="35"/>
      <c r="AP159" s="35"/>
      <c r="AQ159" s="35"/>
      <c r="AR159" s="35"/>
    </row>
    <row r="160" spans="1:44" s="8" customFormat="1" ht="147.75" customHeight="1" x14ac:dyDescent="0.2">
      <c r="A160" s="123"/>
      <c r="B160" s="154" t="s">
        <v>447</v>
      </c>
      <c r="C160" s="14"/>
      <c r="D160" s="92" t="s">
        <v>18</v>
      </c>
      <c r="E160" s="23" t="s">
        <v>4</v>
      </c>
      <c r="F160" s="152" t="s">
        <v>4</v>
      </c>
      <c r="G160" s="153">
        <v>42277</v>
      </c>
      <c r="H160" s="153"/>
      <c r="I160" s="23" t="s">
        <v>4</v>
      </c>
      <c r="J160" s="23" t="s">
        <v>4</v>
      </c>
      <c r="K160" s="23" t="s">
        <v>4</v>
      </c>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c r="AQ160" s="35"/>
      <c r="AR160" s="35"/>
    </row>
    <row r="161" spans="1:44" s="8" customFormat="1" ht="123" customHeight="1" x14ac:dyDescent="0.2">
      <c r="A161" s="132"/>
      <c r="B161" s="92" t="s">
        <v>407</v>
      </c>
      <c r="C161" s="14"/>
      <c r="D161" s="92" t="s">
        <v>18</v>
      </c>
      <c r="E161" s="23" t="s">
        <v>4</v>
      </c>
      <c r="F161" s="152" t="s">
        <v>4</v>
      </c>
      <c r="G161" s="153">
        <v>42277</v>
      </c>
      <c r="H161" s="153"/>
      <c r="I161" s="23" t="s">
        <v>4</v>
      </c>
      <c r="J161" s="23" t="s">
        <v>4</v>
      </c>
      <c r="K161" s="23" t="s">
        <v>4</v>
      </c>
      <c r="L161" s="35"/>
      <c r="M161" s="35"/>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35"/>
      <c r="AK161" s="35"/>
      <c r="AL161" s="35"/>
      <c r="AM161" s="35"/>
      <c r="AN161" s="35"/>
      <c r="AO161" s="35"/>
      <c r="AP161" s="35"/>
      <c r="AQ161" s="35"/>
      <c r="AR161" s="35"/>
    </row>
    <row r="162" spans="1:44" ht="102.75" customHeight="1" x14ac:dyDescent="0.2">
      <c r="A162" s="119" t="s">
        <v>107</v>
      </c>
      <c r="B162" s="58" t="s">
        <v>268</v>
      </c>
      <c r="C162" s="58"/>
      <c r="D162" s="91" t="s">
        <v>18</v>
      </c>
      <c r="E162" s="64">
        <v>42005</v>
      </c>
      <c r="F162" s="107">
        <v>42005</v>
      </c>
      <c r="G162" s="107">
        <v>43100</v>
      </c>
      <c r="H162" s="107"/>
      <c r="I162" s="20">
        <f>I163+I164</f>
        <v>40462.75</v>
      </c>
      <c r="J162" s="20">
        <f t="shared" ref="J162:K162" si="10">J163+J164</f>
        <v>5617.1900000000005</v>
      </c>
      <c r="K162" s="20">
        <f t="shared" si="10"/>
        <v>2177.2399999999998</v>
      </c>
    </row>
    <row r="163" spans="1:44" s="33" customFormat="1" ht="85.5" customHeight="1" x14ac:dyDescent="0.2">
      <c r="A163" s="123" t="s">
        <v>108</v>
      </c>
      <c r="B163" s="59" t="s">
        <v>269</v>
      </c>
      <c r="C163" s="59"/>
      <c r="D163" s="91" t="s">
        <v>18</v>
      </c>
      <c r="E163" s="64">
        <v>42005</v>
      </c>
      <c r="F163" s="107">
        <v>42005</v>
      </c>
      <c r="G163" s="107">
        <v>43100</v>
      </c>
      <c r="H163" s="107"/>
      <c r="I163" s="22">
        <v>6165.37</v>
      </c>
      <c r="J163" s="22">
        <v>3642</v>
      </c>
      <c r="K163" s="22">
        <v>0</v>
      </c>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row>
    <row r="164" spans="1:44" s="33" customFormat="1" ht="101.25" customHeight="1" x14ac:dyDescent="0.2">
      <c r="A164" s="123" t="s">
        <v>109</v>
      </c>
      <c r="B164" s="59" t="s">
        <v>270</v>
      </c>
      <c r="C164" s="59"/>
      <c r="D164" s="91" t="s">
        <v>18</v>
      </c>
      <c r="E164" s="64">
        <v>42005</v>
      </c>
      <c r="F164" s="107">
        <v>42005</v>
      </c>
      <c r="G164" s="107">
        <v>43100</v>
      </c>
      <c r="H164" s="107"/>
      <c r="I164" s="22">
        <v>34297.379999999997</v>
      </c>
      <c r="J164" s="22">
        <v>1975.19</v>
      </c>
      <c r="K164" s="22">
        <v>2177.2399999999998</v>
      </c>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row>
    <row r="165" spans="1:44" s="11" customFormat="1" ht="156.75" customHeight="1" x14ac:dyDescent="0.2">
      <c r="A165" s="123"/>
      <c r="B165" s="92" t="s">
        <v>416</v>
      </c>
      <c r="C165" s="14"/>
      <c r="D165" s="92" t="s">
        <v>18</v>
      </c>
      <c r="E165" s="23" t="s">
        <v>4</v>
      </c>
      <c r="F165" s="152" t="s">
        <v>4</v>
      </c>
      <c r="G165" s="153">
        <v>42185</v>
      </c>
      <c r="H165" s="153" t="s">
        <v>544</v>
      </c>
      <c r="I165" s="23" t="s">
        <v>4</v>
      </c>
      <c r="J165" s="23" t="s">
        <v>4</v>
      </c>
      <c r="K165" s="23" t="s">
        <v>4</v>
      </c>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row>
    <row r="166" spans="1:44" s="11" customFormat="1" ht="120.75" customHeight="1" x14ac:dyDescent="0.2">
      <c r="A166" s="123"/>
      <c r="B166" s="92" t="s">
        <v>417</v>
      </c>
      <c r="C166" s="14"/>
      <c r="D166" s="92" t="s">
        <v>18</v>
      </c>
      <c r="E166" s="23" t="s">
        <v>4</v>
      </c>
      <c r="F166" s="152" t="s">
        <v>4</v>
      </c>
      <c r="G166" s="153">
        <v>42551</v>
      </c>
      <c r="H166" s="153"/>
      <c r="I166" s="23" t="s">
        <v>4</v>
      </c>
      <c r="J166" s="23" t="s">
        <v>4</v>
      </c>
      <c r="K166" s="23" t="s">
        <v>4</v>
      </c>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row>
    <row r="167" spans="1:44" s="11" customFormat="1" ht="123" customHeight="1" x14ac:dyDescent="0.2">
      <c r="A167" s="123"/>
      <c r="B167" s="92" t="s">
        <v>418</v>
      </c>
      <c r="C167" s="14" t="s">
        <v>556</v>
      </c>
      <c r="D167" s="92" t="s">
        <v>18</v>
      </c>
      <c r="E167" s="23" t="s">
        <v>4</v>
      </c>
      <c r="F167" s="152" t="s">
        <v>4</v>
      </c>
      <c r="G167" s="153">
        <v>42916</v>
      </c>
      <c r="H167" s="153"/>
      <c r="I167" s="23" t="s">
        <v>4</v>
      </c>
      <c r="J167" s="23" t="s">
        <v>4</v>
      </c>
      <c r="K167" s="23" t="s">
        <v>4</v>
      </c>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row>
    <row r="168" spans="1:44" s="8" customFormat="1" ht="102" customHeight="1" x14ac:dyDescent="0.2">
      <c r="A168" s="119" t="s">
        <v>110</v>
      </c>
      <c r="B168" s="73" t="s">
        <v>271</v>
      </c>
      <c r="C168" s="63"/>
      <c r="D168" s="91" t="s">
        <v>18</v>
      </c>
      <c r="E168" s="64">
        <v>42005</v>
      </c>
      <c r="F168" s="107">
        <v>42005</v>
      </c>
      <c r="G168" s="107">
        <v>43100</v>
      </c>
      <c r="H168" s="107"/>
      <c r="I168" s="46">
        <f>I169</f>
        <v>5967.29</v>
      </c>
      <c r="J168" s="46">
        <f>J169</f>
        <v>3117.66</v>
      </c>
      <c r="K168" s="46">
        <f>K169</f>
        <v>0</v>
      </c>
      <c r="L168" s="35"/>
      <c r="M168" s="35"/>
      <c r="N168" s="35"/>
      <c r="O168" s="35"/>
      <c r="P168" s="35"/>
      <c r="Q168" s="35"/>
      <c r="R168" s="35"/>
      <c r="S168" s="35"/>
      <c r="T168" s="35"/>
      <c r="U168" s="35"/>
      <c r="V168" s="35"/>
      <c r="W168" s="35"/>
      <c r="X168" s="35"/>
      <c r="Y168" s="35"/>
      <c r="Z168" s="35"/>
      <c r="AA168" s="35"/>
      <c r="AB168" s="35"/>
      <c r="AC168" s="35"/>
      <c r="AD168" s="35"/>
      <c r="AE168" s="35"/>
      <c r="AF168" s="35"/>
      <c r="AG168" s="35"/>
      <c r="AH168" s="35"/>
      <c r="AI168" s="35"/>
      <c r="AJ168" s="35"/>
      <c r="AK168" s="35"/>
      <c r="AL168" s="35"/>
      <c r="AM168" s="35"/>
      <c r="AN168" s="35"/>
      <c r="AO168" s="35"/>
      <c r="AP168" s="35"/>
      <c r="AQ168" s="35"/>
      <c r="AR168" s="35"/>
    </row>
    <row r="169" spans="1:44" ht="87" customHeight="1" x14ac:dyDescent="0.2">
      <c r="A169" s="123" t="s">
        <v>111</v>
      </c>
      <c r="B169" s="124" t="s">
        <v>272</v>
      </c>
      <c r="C169" s="60"/>
      <c r="D169" s="91" t="s">
        <v>18</v>
      </c>
      <c r="E169" s="64">
        <v>42005</v>
      </c>
      <c r="F169" s="107">
        <v>42005</v>
      </c>
      <c r="G169" s="107">
        <v>43100</v>
      </c>
      <c r="H169" s="107"/>
      <c r="I169" s="54">
        <v>5967.29</v>
      </c>
      <c r="J169" s="54">
        <v>3117.66</v>
      </c>
      <c r="K169" s="54">
        <v>0</v>
      </c>
    </row>
    <row r="170" spans="1:44" ht="87" customHeight="1" x14ac:dyDescent="0.2">
      <c r="A170" s="123" t="s">
        <v>112</v>
      </c>
      <c r="B170" s="61" t="s">
        <v>273</v>
      </c>
      <c r="C170" s="59"/>
      <c r="D170" s="91" t="s">
        <v>18</v>
      </c>
      <c r="E170" s="64">
        <v>42005</v>
      </c>
      <c r="F170" s="107">
        <v>42005</v>
      </c>
      <c r="G170" s="65">
        <v>43100</v>
      </c>
      <c r="H170" s="65"/>
      <c r="I170" s="21">
        <v>0</v>
      </c>
      <c r="J170" s="21">
        <v>0</v>
      </c>
      <c r="K170" s="21">
        <v>0</v>
      </c>
    </row>
    <row r="171" spans="1:44" s="11" customFormat="1" ht="98.25" customHeight="1" x14ac:dyDescent="0.2">
      <c r="A171" s="123"/>
      <c r="B171" s="92" t="s">
        <v>408</v>
      </c>
      <c r="C171" s="14"/>
      <c r="D171" s="92" t="s">
        <v>18</v>
      </c>
      <c r="E171" s="23" t="s">
        <v>4</v>
      </c>
      <c r="F171" s="152" t="s">
        <v>4</v>
      </c>
      <c r="G171" s="153">
        <v>42094</v>
      </c>
      <c r="H171" s="153" t="s">
        <v>531</v>
      </c>
      <c r="I171" s="23" t="s">
        <v>4</v>
      </c>
      <c r="J171" s="23" t="s">
        <v>4</v>
      </c>
      <c r="K171" s="23" t="s">
        <v>4</v>
      </c>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row>
    <row r="172" spans="1:44" s="11" customFormat="1" ht="99" customHeight="1" x14ac:dyDescent="0.2">
      <c r="A172" s="123"/>
      <c r="B172" s="92" t="s">
        <v>409</v>
      </c>
      <c r="C172" s="14"/>
      <c r="D172" s="92" t="s">
        <v>18</v>
      </c>
      <c r="E172" s="23" t="s">
        <v>4</v>
      </c>
      <c r="F172" s="152" t="s">
        <v>4</v>
      </c>
      <c r="G172" s="153">
        <v>42551</v>
      </c>
      <c r="H172" s="153"/>
      <c r="I172" s="23" t="s">
        <v>4</v>
      </c>
      <c r="J172" s="23" t="s">
        <v>4</v>
      </c>
      <c r="K172" s="23" t="s">
        <v>4</v>
      </c>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row>
    <row r="173" spans="1:44" s="11" customFormat="1" ht="100.5" customHeight="1" x14ac:dyDescent="0.2">
      <c r="A173" s="123"/>
      <c r="B173" s="92" t="s">
        <v>410</v>
      </c>
      <c r="C173" s="14" t="s">
        <v>556</v>
      </c>
      <c r="D173" s="92" t="s">
        <v>18</v>
      </c>
      <c r="E173" s="23" t="s">
        <v>4</v>
      </c>
      <c r="F173" s="152" t="s">
        <v>4</v>
      </c>
      <c r="G173" s="153">
        <v>43008</v>
      </c>
      <c r="H173" s="153"/>
      <c r="I173" s="23" t="s">
        <v>4</v>
      </c>
      <c r="J173" s="23" t="s">
        <v>4</v>
      </c>
      <c r="K173" s="23" t="s">
        <v>4</v>
      </c>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row>
    <row r="174" spans="1:44" s="8" customFormat="1" ht="114.75" customHeight="1" x14ac:dyDescent="0.2">
      <c r="A174" s="119" t="s">
        <v>113</v>
      </c>
      <c r="B174" s="45" t="s">
        <v>274</v>
      </c>
      <c r="C174" s="45"/>
      <c r="D174" s="91" t="s">
        <v>18</v>
      </c>
      <c r="E174" s="104">
        <v>42005</v>
      </c>
      <c r="F174" s="104">
        <v>42005</v>
      </c>
      <c r="G174" s="104">
        <v>43100</v>
      </c>
      <c r="H174" s="104"/>
      <c r="I174" s="20">
        <f>I175</f>
        <v>23366.74</v>
      </c>
      <c r="J174" s="20">
        <f>J175</f>
        <v>430.46</v>
      </c>
      <c r="K174" s="20">
        <f>K175</f>
        <v>0</v>
      </c>
      <c r="L174" s="35"/>
      <c r="M174" s="35"/>
      <c r="N174" s="35"/>
      <c r="O174" s="35"/>
      <c r="P174" s="35"/>
      <c r="Q174" s="35"/>
      <c r="R174" s="35"/>
      <c r="S174" s="35"/>
      <c r="T174" s="35"/>
      <c r="U174" s="35"/>
      <c r="V174" s="35"/>
      <c r="W174" s="35"/>
      <c r="X174" s="35"/>
      <c r="Y174" s="35"/>
      <c r="Z174" s="35"/>
      <c r="AA174" s="35"/>
      <c r="AB174" s="35"/>
      <c r="AC174" s="35"/>
      <c r="AD174" s="35"/>
      <c r="AE174" s="35"/>
      <c r="AF174" s="35"/>
      <c r="AG174" s="35"/>
      <c r="AH174" s="35"/>
      <c r="AI174" s="35"/>
      <c r="AJ174" s="35"/>
      <c r="AK174" s="35"/>
      <c r="AL174" s="35"/>
      <c r="AM174" s="35"/>
      <c r="AN174" s="35"/>
      <c r="AO174" s="35"/>
      <c r="AP174" s="35"/>
      <c r="AQ174" s="35"/>
      <c r="AR174" s="35"/>
    </row>
    <row r="175" spans="1:44" ht="101.25" customHeight="1" x14ac:dyDescent="0.2">
      <c r="A175" s="159" t="s">
        <v>114</v>
      </c>
      <c r="B175" s="61" t="s">
        <v>275</v>
      </c>
      <c r="C175" s="61"/>
      <c r="D175" s="91" t="s">
        <v>18</v>
      </c>
      <c r="E175" s="104">
        <v>42005</v>
      </c>
      <c r="F175" s="104">
        <v>42005</v>
      </c>
      <c r="G175" s="104">
        <v>43100</v>
      </c>
      <c r="H175" s="104"/>
      <c r="I175" s="22">
        <v>23366.74</v>
      </c>
      <c r="J175" s="22">
        <v>430.46</v>
      </c>
      <c r="K175" s="22">
        <v>0</v>
      </c>
    </row>
    <row r="176" spans="1:44" ht="117" customHeight="1" x14ac:dyDescent="0.2">
      <c r="A176" s="157" t="s">
        <v>115</v>
      </c>
      <c r="B176" s="61" t="s">
        <v>276</v>
      </c>
      <c r="C176" s="61"/>
      <c r="D176" s="91" t="s">
        <v>18</v>
      </c>
      <c r="E176" s="104">
        <v>42005</v>
      </c>
      <c r="F176" s="104">
        <v>42005</v>
      </c>
      <c r="G176" s="104">
        <v>43100</v>
      </c>
      <c r="H176" s="104"/>
      <c r="I176" s="32">
        <v>0</v>
      </c>
      <c r="J176" s="32">
        <v>0</v>
      </c>
      <c r="K176" s="32">
        <v>0</v>
      </c>
    </row>
    <row r="177" spans="1:44" ht="132.75" customHeight="1" x14ac:dyDescent="0.2">
      <c r="A177" s="123"/>
      <c r="B177" s="92" t="s">
        <v>411</v>
      </c>
      <c r="C177" s="14"/>
      <c r="D177" s="92" t="s">
        <v>18</v>
      </c>
      <c r="E177" s="23" t="s">
        <v>4</v>
      </c>
      <c r="F177" s="152" t="s">
        <v>4</v>
      </c>
      <c r="G177" s="153">
        <v>42093</v>
      </c>
      <c r="H177" s="153" t="s">
        <v>532</v>
      </c>
      <c r="I177" s="23" t="s">
        <v>4</v>
      </c>
      <c r="J177" s="23" t="s">
        <v>4</v>
      </c>
      <c r="K177" s="23" t="s">
        <v>4</v>
      </c>
    </row>
    <row r="178" spans="1:44" ht="132.75" customHeight="1" x14ac:dyDescent="0.2">
      <c r="A178" s="138"/>
      <c r="B178" s="154" t="s">
        <v>443</v>
      </c>
      <c r="C178" s="14"/>
      <c r="D178" s="92" t="s">
        <v>18</v>
      </c>
      <c r="E178" s="23" t="s">
        <v>4</v>
      </c>
      <c r="F178" s="152" t="s">
        <v>4</v>
      </c>
      <c r="G178" s="153">
        <v>42459</v>
      </c>
      <c r="H178" s="153"/>
      <c r="I178" s="23" t="s">
        <v>4</v>
      </c>
      <c r="J178" s="23" t="s">
        <v>4</v>
      </c>
      <c r="K178" s="23" t="s">
        <v>4</v>
      </c>
    </row>
    <row r="179" spans="1:44" ht="132.75" customHeight="1" x14ac:dyDescent="0.2">
      <c r="A179" s="138"/>
      <c r="B179" s="154" t="s">
        <v>444</v>
      </c>
      <c r="C179" s="14"/>
      <c r="D179" s="92" t="s">
        <v>18</v>
      </c>
      <c r="E179" s="23" t="s">
        <v>4</v>
      </c>
      <c r="F179" s="152" t="s">
        <v>4</v>
      </c>
      <c r="G179" s="153">
        <v>42824</v>
      </c>
      <c r="H179" s="153"/>
      <c r="I179" s="23" t="s">
        <v>4</v>
      </c>
      <c r="J179" s="23" t="s">
        <v>4</v>
      </c>
      <c r="K179" s="23" t="s">
        <v>4</v>
      </c>
    </row>
    <row r="180" spans="1:44" ht="101.25" customHeight="1" x14ac:dyDescent="0.2">
      <c r="A180" s="119" t="s">
        <v>116</v>
      </c>
      <c r="B180" s="58" t="s">
        <v>277</v>
      </c>
      <c r="C180" s="58"/>
      <c r="D180" s="91" t="s">
        <v>18</v>
      </c>
      <c r="E180" s="64">
        <v>42005</v>
      </c>
      <c r="F180" s="107">
        <v>42005</v>
      </c>
      <c r="G180" s="107">
        <v>43100</v>
      </c>
      <c r="H180" s="107"/>
      <c r="I180" s="20">
        <f>I181+I182</f>
        <v>264.5</v>
      </c>
      <c r="J180" s="20">
        <f t="shared" ref="J180:K180" si="11">J181+J182</f>
        <v>0</v>
      </c>
      <c r="K180" s="20">
        <f t="shared" si="11"/>
        <v>0</v>
      </c>
    </row>
    <row r="181" spans="1:44" ht="105.75" customHeight="1" x14ac:dyDescent="0.2">
      <c r="A181" s="123" t="s">
        <v>117</v>
      </c>
      <c r="B181" s="59" t="s">
        <v>278</v>
      </c>
      <c r="C181" s="59"/>
      <c r="D181" s="91" t="s">
        <v>18</v>
      </c>
      <c r="E181" s="64">
        <v>42005</v>
      </c>
      <c r="F181" s="107">
        <v>42005</v>
      </c>
      <c r="G181" s="107">
        <v>43100</v>
      </c>
      <c r="H181" s="107"/>
      <c r="I181" s="22">
        <v>0</v>
      </c>
      <c r="J181" s="22">
        <v>0</v>
      </c>
      <c r="K181" s="22">
        <v>0</v>
      </c>
    </row>
    <row r="182" spans="1:44" ht="90.75" customHeight="1" x14ac:dyDescent="0.2">
      <c r="A182" s="123" t="s">
        <v>118</v>
      </c>
      <c r="B182" s="59" t="s">
        <v>279</v>
      </c>
      <c r="C182" s="59"/>
      <c r="D182" s="61" t="s">
        <v>18</v>
      </c>
      <c r="E182" s="64">
        <v>42005</v>
      </c>
      <c r="F182" s="107">
        <v>42005</v>
      </c>
      <c r="G182" s="107">
        <v>43100</v>
      </c>
      <c r="H182" s="107"/>
      <c r="I182" s="21">
        <v>264.5</v>
      </c>
      <c r="J182" s="22">
        <v>0</v>
      </c>
      <c r="K182" s="22">
        <v>0</v>
      </c>
    </row>
    <row r="183" spans="1:44" s="11" customFormat="1" ht="102" customHeight="1" x14ac:dyDescent="0.2">
      <c r="A183" s="159"/>
      <c r="B183" s="92" t="s">
        <v>412</v>
      </c>
      <c r="C183" s="14"/>
      <c r="D183" s="92" t="s">
        <v>18</v>
      </c>
      <c r="E183" s="23" t="s">
        <v>4</v>
      </c>
      <c r="F183" s="152" t="s">
        <v>4</v>
      </c>
      <c r="G183" s="153">
        <v>42369</v>
      </c>
      <c r="H183" s="153"/>
      <c r="I183" s="23" t="s">
        <v>4</v>
      </c>
      <c r="J183" s="23" t="s">
        <v>4</v>
      </c>
      <c r="K183" s="23" t="s">
        <v>4</v>
      </c>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row>
    <row r="184" spans="1:44" s="11" customFormat="1" ht="138.75" customHeight="1" x14ac:dyDescent="0.2">
      <c r="A184" s="119" t="s">
        <v>119</v>
      </c>
      <c r="B184" s="45" t="s">
        <v>419</v>
      </c>
      <c r="C184" s="45"/>
      <c r="D184" s="91" t="s">
        <v>18</v>
      </c>
      <c r="E184" s="95">
        <v>42005</v>
      </c>
      <c r="F184" s="104">
        <v>42005</v>
      </c>
      <c r="G184" s="104">
        <v>43100</v>
      </c>
      <c r="H184" s="104"/>
      <c r="I184" s="20">
        <f>SUM(I185:I189)</f>
        <v>21184</v>
      </c>
      <c r="J184" s="20">
        <f t="shared" ref="J184:K184" si="12">SUM(J185:J189)</f>
        <v>795</v>
      </c>
      <c r="K184" s="20">
        <f t="shared" si="12"/>
        <v>35</v>
      </c>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row>
    <row r="185" spans="1:44" s="11" customFormat="1" ht="91.5" customHeight="1" x14ac:dyDescent="0.2">
      <c r="A185" s="159" t="s">
        <v>120</v>
      </c>
      <c r="B185" s="61" t="s">
        <v>280</v>
      </c>
      <c r="C185" s="61"/>
      <c r="D185" s="91" t="s">
        <v>18</v>
      </c>
      <c r="E185" s="98">
        <v>42005</v>
      </c>
      <c r="F185" s="104">
        <v>42005</v>
      </c>
      <c r="G185" s="107">
        <v>42369</v>
      </c>
      <c r="H185" s="107"/>
      <c r="I185" s="22">
        <v>0</v>
      </c>
      <c r="J185" s="51">
        <v>0</v>
      </c>
      <c r="K185" s="51">
        <v>0</v>
      </c>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row>
    <row r="186" spans="1:44" s="11" customFormat="1" ht="91.5" customHeight="1" x14ac:dyDescent="0.2">
      <c r="A186" s="159" t="s">
        <v>121</v>
      </c>
      <c r="B186" s="61" t="s">
        <v>421</v>
      </c>
      <c r="C186" s="61"/>
      <c r="D186" s="91" t="s">
        <v>18</v>
      </c>
      <c r="E186" s="104">
        <v>42005</v>
      </c>
      <c r="F186" s="104">
        <v>42005</v>
      </c>
      <c r="G186" s="104">
        <v>43100</v>
      </c>
      <c r="H186" s="104"/>
      <c r="I186" s="22">
        <v>16300</v>
      </c>
      <c r="J186" s="51">
        <v>760</v>
      </c>
      <c r="K186" s="22">
        <v>0</v>
      </c>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row>
    <row r="187" spans="1:44" s="11" customFormat="1" ht="94.5" customHeight="1" x14ac:dyDescent="0.2">
      <c r="A187" s="159" t="s">
        <v>353</v>
      </c>
      <c r="B187" s="61" t="s">
        <v>422</v>
      </c>
      <c r="C187" s="61"/>
      <c r="D187" s="91" t="s">
        <v>18</v>
      </c>
      <c r="E187" s="104">
        <v>42005</v>
      </c>
      <c r="F187" s="104">
        <v>42005</v>
      </c>
      <c r="G187" s="104">
        <v>43100</v>
      </c>
      <c r="H187" s="104"/>
      <c r="I187" s="22">
        <v>1784</v>
      </c>
      <c r="J187" s="22">
        <v>0</v>
      </c>
      <c r="K187" s="22">
        <v>0</v>
      </c>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row>
    <row r="188" spans="1:44" s="11" customFormat="1" ht="103.5" customHeight="1" x14ac:dyDescent="0.2">
      <c r="A188" s="159" t="s">
        <v>428</v>
      </c>
      <c r="B188" s="61" t="s">
        <v>423</v>
      </c>
      <c r="C188" s="61"/>
      <c r="D188" s="91" t="s">
        <v>18</v>
      </c>
      <c r="E188" s="104">
        <v>42005</v>
      </c>
      <c r="F188" s="104">
        <v>42005</v>
      </c>
      <c r="G188" s="104">
        <v>43100</v>
      </c>
      <c r="H188" s="104"/>
      <c r="I188" s="22">
        <v>100</v>
      </c>
      <c r="J188" s="22">
        <v>0</v>
      </c>
      <c r="K188" s="22">
        <v>0</v>
      </c>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row>
    <row r="189" spans="1:44" ht="85.5" customHeight="1" x14ac:dyDescent="0.2">
      <c r="A189" s="159" t="s">
        <v>429</v>
      </c>
      <c r="B189" s="61" t="s">
        <v>424</v>
      </c>
      <c r="C189" s="61"/>
      <c r="D189" s="91" t="s">
        <v>18</v>
      </c>
      <c r="E189" s="104">
        <v>42005</v>
      </c>
      <c r="F189" s="104">
        <v>42005</v>
      </c>
      <c r="G189" s="104">
        <v>42369</v>
      </c>
      <c r="H189" s="104"/>
      <c r="I189" s="22">
        <v>3000</v>
      </c>
      <c r="J189" s="21">
        <v>35</v>
      </c>
      <c r="K189" s="21">
        <v>35</v>
      </c>
    </row>
    <row r="190" spans="1:44" s="143" customFormat="1" ht="98.25" customHeight="1" x14ac:dyDescent="0.2">
      <c r="A190" s="150"/>
      <c r="B190" s="154" t="s">
        <v>430</v>
      </c>
      <c r="C190" s="146"/>
      <c r="D190" s="149" t="s">
        <v>20</v>
      </c>
      <c r="E190" s="148" t="s">
        <v>4</v>
      </c>
      <c r="F190" s="152" t="s">
        <v>4</v>
      </c>
      <c r="G190" s="153">
        <v>42277</v>
      </c>
      <c r="H190" s="153"/>
      <c r="I190" s="148" t="s">
        <v>4</v>
      </c>
      <c r="J190" s="148" t="s">
        <v>4</v>
      </c>
      <c r="K190" s="148" t="s">
        <v>4</v>
      </c>
      <c r="L190" s="144"/>
      <c r="M190" s="144"/>
      <c r="N190" s="144"/>
      <c r="O190" s="144"/>
      <c r="P190" s="144"/>
      <c r="Q190" s="144"/>
      <c r="R190" s="144"/>
      <c r="S190" s="144"/>
      <c r="T190" s="144"/>
      <c r="U190" s="144"/>
      <c r="V190" s="144"/>
      <c r="W190" s="144"/>
      <c r="X190" s="144"/>
      <c r="Y190" s="144"/>
      <c r="Z190" s="144"/>
      <c r="AA190" s="144"/>
      <c r="AB190" s="144"/>
      <c r="AC190" s="144"/>
      <c r="AD190" s="144"/>
      <c r="AE190" s="144"/>
      <c r="AF190" s="144"/>
      <c r="AG190" s="144"/>
      <c r="AH190" s="144"/>
      <c r="AI190" s="144"/>
      <c r="AJ190" s="144"/>
      <c r="AK190" s="144"/>
      <c r="AL190" s="144"/>
      <c r="AM190" s="144"/>
      <c r="AN190" s="144"/>
      <c r="AO190" s="144"/>
      <c r="AP190" s="144"/>
      <c r="AQ190" s="144"/>
      <c r="AR190" s="144"/>
    </row>
    <row r="191" spans="1:44" s="11" customFormat="1" ht="131.25" customHeight="1" x14ac:dyDescent="0.2">
      <c r="A191" s="142"/>
      <c r="B191" s="154" t="s">
        <v>450</v>
      </c>
      <c r="C191" s="14"/>
      <c r="D191" s="92" t="s">
        <v>18</v>
      </c>
      <c r="E191" s="23" t="s">
        <v>4</v>
      </c>
      <c r="F191" s="152" t="s">
        <v>4</v>
      </c>
      <c r="G191" s="153">
        <v>42338</v>
      </c>
      <c r="H191" s="153"/>
      <c r="I191" s="23" t="s">
        <v>4</v>
      </c>
      <c r="J191" s="23" t="s">
        <v>4</v>
      </c>
      <c r="K191" s="23" t="s">
        <v>4</v>
      </c>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row>
    <row r="192" spans="1:44" s="145" customFormat="1" ht="131.25" customHeight="1" x14ac:dyDescent="0.2">
      <c r="A192" s="155"/>
      <c r="B192" s="154" t="s">
        <v>451</v>
      </c>
      <c r="C192" s="151" t="s">
        <v>556</v>
      </c>
      <c r="D192" s="154" t="s">
        <v>20</v>
      </c>
      <c r="E192" s="152" t="s">
        <v>4</v>
      </c>
      <c r="F192" s="152" t="s">
        <v>4</v>
      </c>
      <c r="G192" s="153">
        <v>42369</v>
      </c>
      <c r="H192" s="153"/>
      <c r="I192" s="152" t="s">
        <v>4</v>
      </c>
      <c r="J192" s="152" t="s">
        <v>4</v>
      </c>
      <c r="K192" s="152" t="s">
        <v>4</v>
      </c>
      <c r="L192" s="147"/>
      <c r="M192" s="147"/>
      <c r="N192" s="147"/>
      <c r="O192" s="147"/>
      <c r="P192" s="147"/>
      <c r="Q192" s="147"/>
      <c r="R192" s="147"/>
      <c r="S192" s="147"/>
      <c r="T192" s="147"/>
      <c r="U192" s="147"/>
      <c r="V192" s="147"/>
      <c r="W192" s="147"/>
      <c r="X192" s="147"/>
      <c r="Y192" s="147"/>
      <c r="Z192" s="147"/>
      <c r="AA192" s="147"/>
      <c r="AB192" s="147"/>
      <c r="AC192" s="147"/>
      <c r="AD192" s="147"/>
      <c r="AE192" s="147"/>
      <c r="AF192" s="147"/>
      <c r="AG192" s="147"/>
      <c r="AH192" s="147"/>
      <c r="AI192" s="147"/>
      <c r="AJ192" s="147"/>
      <c r="AK192" s="147"/>
      <c r="AL192" s="147"/>
      <c r="AM192" s="147"/>
      <c r="AN192" s="147"/>
      <c r="AO192" s="147"/>
      <c r="AP192" s="147"/>
      <c r="AQ192" s="147"/>
      <c r="AR192" s="147"/>
    </row>
    <row r="193" spans="1:44" s="145" customFormat="1" ht="131.25" customHeight="1" x14ac:dyDescent="0.2">
      <c r="A193" s="157"/>
      <c r="B193" s="154" t="s">
        <v>452</v>
      </c>
      <c r="C193" s="151" t="s">
        <v>556</v>
      </c>
      <c r="D193" s="154" t="s">
        <v>20</v>
      </c>
      <c r="E193" s="152" t="s">
        <v>4</v>
      </c>
      <c r="F193" s="152" t="s">
        <v>4</v>
      </c>
      <c r="G193" s="153">
        <v>42735</v>
      </c>
      <c r="H193" s="153"/>
      <c r="I193" s="152" t="s">
        <v>4</v>
      </c>
      <c r="J193" s="152" t="s">
        <v>4</v>
      </c>
      <c r="K193" s="152" t="s">
        <v>4</v>
      </c>
      <c r="L193" s="147"/>
      <c r="M193" s="147"/>
      <c r="N193" s="147"/>
      <c r="O193" s="147"/>
      <c r="P193" s="147"/>
      <c r="Q193" s="147"/>
      <c r="R193" s="147"/>
      <c r="S193" s="147"/>
      <c r="T193" s="147"/>
      <c r="U193" s="147"/>
      <c r="V193" s="147"/>
      <c r="W193" s="147"/>
      <c r="X193" s="147"/>
      <c r="Y193" s="147"/>
      <c r="Z193" s="147"/>
      <c r="AA193" s="147"/>
      <c r="AB193" s="147"/>
      <c r="AC193" s="147"/>
      <c r="AD193" s="147"/>
      <c r="AE193" s="147"/>
      <c r="AF193" s="147"/>
      <c r="AG193" s="147"/>
      <c r="AH193" s="147"/>
      <c r="AI193" s="147"/>
      <c r="AJ193" s="147"/>
      <c r="AK193" s="147"/>
      <c r="AL193" s="147"/>
      <c r="AM193" s="147"/>
      <c r="AN193" s="147"/>
      <c r="AO193" s="147"/>
      <c r="AP193" s="147"/>
      <c r="AQ193" s="147"/>
      <c r="AR193" s="147"/>
    </row>
    <row r="194" spans="1:44" s="145" customFormat="1" ht="131.25" customHeight="1" x14ac:dyDescent="0.2">
      <c r="A194" s="157"/>
      <c r="B194" s="154" t="s">
        <v>453</v>
      </c>
      <c r="C194" s="151" t="s">
        <v>556</v>
      </c>
      <c r="D194" s="154" t="s">
        <v>20</v>
      </c>
      <c r="E194" s="152" t="s">
        <v>4</v>
      </c>
      <c r="F194" s="152" t="s">
        <v>4</v>
      </c>
      <c r="G194" s="153">
        <v>43100</v>
      </c>
      <c r="H194" s="153"/>
      <c r="I194" s="152" t="s">
        <v>4</v>
      </c>
      <c r="J194" s="152" t="s">
        <v>4</v>
      </c>
      <c r="K194" s="152" t="s">
        <v>4</v>
      </c>
      <c r="L194" s="147"/>
      <c r="M194" s="147"/>
      <c r="N194" s="147"/>
      <c r="O194" s="147"/>
      <c r="P194" s="147"/>
      <c r="Q194" s="147"/>
      <c r="R194" s="147"/>
      <c r="S194" s="147"/>
      <c r="T194" s="147"/>
      <c r="U194" s="147"/>
      <c r="V194" s="147"/>
      <c r="W194" s="147"/>
      <c r="X194" s="147"/>
      <c r="Y194" s="147"/>
      <c r="Z194" s="147"/>
      <c r="AA194" s="147"/>
      <c r="AB194" s="147"/>
      <c r="AC194" s="147"/>
      <c r="AD194" s="147"/>
      <c r="AE194" s="147"/>
      <c r="AF194" s="147"/>
      <c r="AG194" s="147"/>
      <c r="AH194" s="147"/>
      <c r="AI194" s="147"/>
      <c r="AJ194" s="147"/>
      <c r="AK194" s="147"/>
      <c r="AL194" s="147"/>
      <c r="AM194" s="147"/>
      <c r="AN194" s="147"/>
      <c r="AO194" s="147"/>
      <c r="AP194" s="147"/>
      <c r="AQ194" s="147"/>
      <c r="AR194" s="147"/>
    </row>
    <row r="195" spans="1:44" s="8" customFormat="1" ht="108" customHeight="1" x14ac:dyDescent="0.2">
      <c r="A195" s="119" t="s">
        <v>122</v>
      </c>
      <c r="B195" s="58" t="s">
        <v>281</v>
      </c>
      <c r="C195" s="58"/>
      <c r="D195" s="61" t="s">
        <v>20</v>
      </c>
      <c r="E195" s="64">
        <v>42005</v>
      </c>
      <c r="F195" s="107">
        <v>42005</v>
      </c>
      <c r="G195" s="65">
        <v>43100</v>
      </c>
      <c r="H195" s="65"/>
      <c r="I195" s="20">
        <f>I196+I197</f>
        <v>14113.64</v>
      </c>
      <c r="J195" s="20">
        <f>J196+J197</f>
        <v>10264.6</v>
      </c>
      <c r="K195" s="20">
        <f>K196+K197</f>
        <v>5929.1</v>
      </c>
      <c r="L195" s="35"/>
      <c r="M195" s="35"/>
      <c r="N195" s="35"/>
      <c r="O195" s="35"/>
      <c r="P195" s="35"/>
      <c r="Q195" s="35"/>
      <c r="R195" s="35"/>
      <c r="S195" s="35"/>
      <c r="T195" s="35"/>
      <c r="U195" s="35"/>
      <c r="V195" s="35"/>
      <c r="W195" s="35"/>
      <c r="X195" s="35"/>
      <c r="Y195" s="35"/>
      <c r="Z195" s="35"/>
      <c r="AA195" s="35"/>
      <c r="AB195" s="35"/>
      <c r="AC195" s="35"/>
      <c r="AD195" s="35"/>
      <c r="AE195" s="35"/>
      <c r="AF195" s="35"/>
      <c r="AG195" s="35"/>
      <c r="AH195" s="35"/>
      <c r="AI195" s="35"/>
      <c r="AJ195" s="35"/>
      <c r="AK195" s="35"/>
      <c r="AL195" s="35"/>
      <c r="AM195" s="35"/>
      <c r="AN195" s="35"/>
      <c r="AO195" s="35"/>
      <c r="AP195" s="35"/>
      <c r="AQ195" s="35"/>
      <c r="AR195" s="35"/>
    </row>
    <row r="196" spans="1:44" s="11" customFormat="1" ht="104.25" customHeight="1" x14ac:dyDescent="0.2">
      <c r="A196" s="123" t="s">
        <v>123</v>
      </c>
      <c r="B196" s="59" t="s">
        <v>282</v>
      </c>
      <c r="C196" s="59"/>
      <c r="D196" s="91" t="s">
        <v>20</v>
      </c>
      <c r="E196" s="64">
        <v>42005</v>
      </c>
      <c r="F196" s="107">
        <v>42005</v>
      </c>
      <c r="G196" s="65">
        <v>43100</v>
      </c>
      <c r="H196" s="65"/>
      <c r="I196" s="22">
        <v>8184.54</v>
      </c>
      <c r="J196" s="22">
        <v>4335.5</v>
      </c>
      <c r="K196" s="22">
        <v>0</v>
      </c>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row>
    <row r="197" spans="1:44" s="11" customFormat="1" ht="101.25" customHeight="1" x14ac:dyDescent="0.2">
      <c r="A197" s="123" t="s">
        <v>124</v>
      </c>
      <c r="B197" s="135" t="s">
        <v>369</v>
      </c>
      <c r="C197" s="59"/>
      <c r="D197" s="91" t="s">
        <v>20</v>
      </c>
      <c r="E197" s="64">
        <v>42005</v>
      </c>
      <c r="F197" s="107">
        <v>42005</v>
      </c>
      <c r="G197" s="65">
        <v>43100</v>
      </c>
      <c r="H197" s="65"/>
      <c r="I197" s="22">
        <v>5929.1</v>
      </c>
      <c r="J197" s="22">
        <v>5929.1</v>
      </c>
      <c r="K197" s="22">
        <v>5929.1</v>
      </c>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row>
    <row r="198" spans="1:44" s="11" customFormat="1" ht="166.5" customHeight="1" x14ac:dyDescent="0.2">
      <c r="A198" s="138"/>
      <c r="B198" s="92" t="s">
        <v>454</v>
      </c>
      <c r="C198" s="14" t="s">
        <v>556</v>
      </c>
      <c r="D198" s="92" t="s">
        <v>20</v>
      </c>
      <c r="E198" s="23" t="s">
        <v>4</v>
      </c>
      <c r="F198" s="152" t="s">
        <v>4</v>
      </c>
      <c r="G198" s="153">
        <v>42093</v>
      </c>
      <c r="H198" s="153" t="s">
        <v>533</v>
      </c>
      <c r="I198" s="23" t="s">
        <v>4</v>
      </c>
      <c r="J198" s="23" t="s">
        <v>4</v>
      </c>
      <c r="K198" s="23" t="s">
        <v>4</v>
      </c>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row>
    <row r="199" spans="1:44" s="145" customFormat="1" ht="99" customHeight="1" x14ac:dyDescent="0.2">
      <c r="A199" s="157"/>
      <c r="B199" s="154" t="s">
        <v>455</v>
      </c>
      <c r="C199" s="151" t="s">
        <v>556</v>
      </c>
      <c r="D199" s="154" t="s">
        <v>20</v>
      </c>
      <c r="E199" s="152" t="s">
        <v>4</v>
      </c>
      <c r="F199" s="152" t="s">
        <v>4</v>
      </c>
      <c r="G199" s="153">
        <v>42185</v>
      </c>
      <c r="H199" s="153" t="s">
        <v>552</v>
      </c>
      <c r="I199" s="152" t="s">
        <v>4</v>
      </c>
      <c r="J199" s="152" t="s">
        <v>4</v>
      </c>
      <c r="K199" s="152" t="s">
        <v>4</v>
      </c>
      <c r="L199" s="147"/>
      <c r="M199" s="147"/>
      <c r="N199" s="147"/>
      <c r="O199" s="147"/>
      <c r="P199" s="147"/>
      <c r="Q199" s="147"/>
      <c r="R199" s="147"/>
      <c r="S199" s="147"/>
      <c r="T199" s="147"/>
      <c r="U199" s="147"/>
      <c r="V199" s="147"/>
      <c r="W199" s="147"/>
      <c r="X199" s="147"/>
      <c r="Y199" s="147"/>
      <c r="Z199" s="147"/>
      <c r="AA199" s="147"/>
      <c r="AB199" s="147"/>
      <c r="AC199" s="147"/>
      <c r="AD199" s="147"/>
      <c r="AE199" s="147"/>
      <c r="AF199" s="147"/>
      <c r="AG199" s="147"/>
      <c r="AH199" s="147"/>
      <c r="AI199" s="147"/>
      <c r="AJ199" s="147"/>
      <c r="AK199" s="147"/>
      <c r="AL199" s="147"/>
      <c r="AM199" s="147"/>
      <c r="AN199" s="147"/>
      <c r="AO199" s="147"/>
      <c r="AP199" s="147"/>
      <c r="AQ199" s="147"/>
      <c r="AR199" s="147"/>
    </row>
    <row r="200" spans="1:44" s="11" customFormat="1" ht="96.75" customHeight="1" x14ac:dyDescent="0.2">
      <c r="A200" s="138"/>
      <c r="B200" s="92" t="s">
        <v>456</v>
      </c>
      <c r="C200" s="14" t="s">
        <v>556</v>
      </c>
      <c r="D200" s="92" t="s">
        <v>20</v>
      </c>
      <c r="E200" s="23" t="s">
        <v>4</v>
      </c>
      <c r="F200" s="152" t="s">
        <v>4</v>
      </c>
      <c r="G200" s="153">
        <v>42459</v>
      </c>
      <c r="H200" s="153"/>
      <c r="I200" s="23" t="s">
        <v>4</v>
      </c>
      <c r="J200" s="23" t="s">
        <v>4</v>
      </c>
      <c r="K200" s="23" t="s">
        <v>4</v>
      </c>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row>
    <row r="201" spans="1:44" s="145" customFormat="1" ht="90.75" customHeight="1" x14ac:dyDescent="0.2">
      <c r="A201" s="157"/>
      <c r="B201" s="154" t="s">
        <v>457</v>
      </c>
      <c r="C201" s="151" t="s">
        <v>556</v>
      </c>
      <c r="D201" s="154" t="s">
        <v>20</v>
      </c>
      <c r="E201" s="152" t="s">
        <v>4</v>
      </c>
      <c r="F201" s="152" t="s">
        <v>4</v>
      </c>
      <c r="G201" s="153">
        <v>42551</v>
      </c>
      <c r="H201" s="153"/>
      <c r="I201" s="152" t="s">
        <v>4</v>
      </c>
      <c r="J201" s="152" t="s">
        <v>4</v>
      </c>
      <c r="K201" s="152" t="s">
        <v>4</v>
      </c>
      <c r="L201" s="147"/>
      <c r="M201" s="147"/>
      <c r="N201" s="147"/>
      <c r="O201" s="147"/>
      <c r="P201" s="147"/>
      <c r="Q201" s="147"/>
      <c r="R201" s="147"/>
      <c r="S201" s="147"/>
      <c r="T201" s="147"/>
      <c r="U201" s="147"/>
      <c r="V201" s="147"/>
      <c r="W201" s="147"/>
      <c r="X201" s="147"/>
      <c r="Y201" s="147"/>
      <c r="Z201" s="147"/>
      <c r="AA201" s="147"/>
      <c r="AB201" s="147"/>
      <c r="AC201" s="147"/>
      <c r="AD201" s="147"/>
      <c r="AE201" s="147"/>
      <c r="AF201" s="147"/>
      <c r="AG201" s="147"/>
      <c r="AH201" s="147"/>
      <c r="AI201" s="147"/>
      <c r="AJ201" s="147"/>
      <c r="AK201" s="147"/>
      <c r="AL201" s="147"/>
      <c r="AM201" s="147"/>
      <c r="AN201" s="147"/>
      <c r="AO201" s="147"/>
      <c r="AP201" s="147"/>
      <c r="AQ201" s="147"/>
      <c r="AR201" s="147"/>
    </row>
    <row r="202" spans="1:44" s="11" customFormat="1" ht="90.75" customHeight="1" x14ac:dyDescent="0.2">
      <c r="A202" s="138"/>
      <c r="B202" s="92" t="s">
        <v>458</v>
      </c>
      <c r="C202" s="14" t="s">
        <v>556</v>
      </c>
      <c r="D202" s="92" t="s">
        <v>20</v>
      </c>
      <c r="E202" s="23" t="s">
        <v>4</v>
      </c>
      <c r="F202" s="152" t="s">
        <v>4</v>
      </c>
      <c r="G202" s="153">
        <v>42824</v>
      </c>
      <c r="H202" s="153"/>
      <c r="I202" s="23" t="s">
        <v>4</v>
      </c>
      <c r="J202" s="23" t="s">
        <v>4</v>
      </c>
      <c r="K202" s="23" t="s">
        <v>4</v>
      </c>
      <c r="L202" s="17"/>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row>
    <row r="203" spans="1:44" ht="92.25" customHeight="1" x14ac:dyDescent="0.2">
      <c r="A203" s="123"/>
      <c r="B203" s="92" t="s">
        <v>459</v>
      </c>
      <c r="C203" s="14" t="s">
        <v>556</v>
      </c>
      <c r="D203" s="92" t="s">
        <v>20</v>
      </c>
      <c r="E203" s="23" t="s">
        <v>4</v>
      </c>
      <c r="F203" s="152" t="s">
        <v>4</v>
      </c>
      <c r="G203" s="153">
        <v>42916</v>
      </c>
      <c r="H203" s="153"/>
      <c r="I203" s="23" t="s">
        <v>4</v>
      </c>
      <c r="J203" s="23" t="s">
        <v>4</v>
      </c>
      <c r="K203" s="23" t="s">
        <v>4</v>
      </c>
    </row>
    <row r="204" spans="1:44" ht="104.25" customHeight="1" x14ac:dyDescent="0.2">
      <c r="A204" s="119" t="s">
        <v>125</v>
      </c>
      <c r="B204" s="73" t="s">
        <v>283</v>
      </c>
      <c r="C204" s="58"/>
      <c r="D204" s="91" t="s">
        <v>18</v>
      </c>
      <c r="E204" s="64">
        <v>42005</v>
      </c>
      <c r="F204" s="107">
        <v>42005</v>
      </c>
      <c r="G204" s="65">
        <v>43100</v>
      </c>
      <c r="H204" s="65"/>
      <c r="I204" s="20">
        <f>I205</f>
        <v>1208.68</v>
      </c>
      <c r="J204" s="20">
        <f>J205</f>
        <v>846.07</v>
      </c>
      <c r="K204" s="20">
        <f>K205</f>
        <v>0</v>
      </c>
    </row>
    <row r="205" spans="1:44" ht="100.5" customHeight="1" x14ac:dyDescent="0.2">
      <c r="A205" s="123" t="s">
        <v>126</v>
      </c>
      <c r="B205" s="124" t="s">
        <v>284</v>
      </c>
      <c r="C205" s="59"/>
      <c r="D205" s="91" t="s">
        <v>18</v>
      </c>
      <c r="E205" s="64">
        <v>42005</v>
      </c>
      <c r="F205" s="107">
        <v>42005</v>
      </c>
      <c r="G205" s="65">
        <v>43100</v>
      </c>
      <c r="H205" s="65"/>
      <c r="I205" s="21">
        <v>1208.68</v>
      </c>
      <c r="J205" s="22">
        <v>846.07</v>
      </c>
      <c r="K205" s="21">
        <v>0</v>
      </c>
    </row>
    <row r="206" spans="1:44" ht="102" customHeight="1" x14ac:dyDescent="0.2">
      <c r="A206" s="123" t="s">
        <v>127</v>
      </c>
      <c r="B206" s="59" t="s">
        <v>285</v>
      </c>
      <c r="C206" s="59"/>
      <c r="D206" s="91" t="s">
        <v>18</v>
      </c>
      <c r="E206" s="64">
        <v>42005</v>
      </c>
      <c r="F206" s="107">
        <v>42005</v>
      </c>
      <c r="G206" s="65">
        <v>43100</v>
      </c>
      <c r="H206" s="65"/>
      <c r="I206" s="21">
        <v>0</v>
      </c>
      <c r="J206" s="22">
        <v>0</v>
      </c>
      <c r="K206" s="21">
        <v>0</v>
      </c>
    </row>
    <row r="207" spans="1:44" s="11" customFormat="1" ht="122.25" customHeight="1" x14ac:dyDescent="0.2">
      <c r="A207" s="123"/>
      <c r="B207" s="92" t="s">
        <v>460</v>
      </c>
      <c r="C207" s="14"/>
      <c r="D207" s="92" t="s">
        <v>18</v>
      </c>
      <c r="E207" s="23" t="s">
        <v>4</v>
      </c>
      <c r="F207" s="152" t="s">
        <v>4</v>
      </c>
      <c r="G207" s="153">
        <v>42277</v>
      </c>
      <c r="H207" s="153"/>
      <c r="I207" s="23" t="s">
        <v>4</v>
      </c>
      <c r="J207" s="23" t="s">
        <v>4</v>
      </c>
      <c r="K207" s="23" t="s">
        <v>4</v>
      </c>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row>
    <row r="208" spans="1:44" s="11" customFormat="1" ht="119.25" customHeight="1" x14ac:dyDescent="0.2">
      <c r="A208" s="123"/>
      <c r="B208" s="92" t="s">
        <v>461</v>
      </c>
      <c r="C208" s="14" t="s">
        <v>556</v>
      </c>
      <c r="D208" s="92" t="s">
        <v>18</v>
      </c>
      <c r="E208" s="23" t="s">
        <v>4</v>
      </c>
      <c r="F208" s="152" t="s">
        <v>4</v>
      </c>
      <c r="G208" s="153">
        <v>42643</v>
      </c>
      <c r="H208" s="153"/>
      <c r="I208" s="23" t="s">
        <v>4</v>
      </c>
      <c r="J208" s="23" t="s">
        <v>4</v>
      </c>
      <c r="K208" s="23" t="s">
        <v>4</v>
      </c>
      <c r="L208" s="17"/>
      <c r="M208" s="17"/>
      <c r="N208" s="17"/>
      <c r="O208" s="17"/>
      <c r="P208" s="17"/>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row>
    <row r="209" spans="1:44" s="11" customFormat="1" ht="120.75" customHeight="1" x14ac:dyDescent="0.2">
      <c r="A209" s="123"/>
      <c r="B209" s="92" t="s">
        <v>462</v>
      </c>
      <c r="C209" s="14"/>
      <c r="D209" s="92" t="s">
        <v>18</v>
      </c>
      <c r="E209" s="23" t="s">
        <v>4</v>
      </c>
      <c r="F209" s="152" t="s">
        <v>4</v>
      </c>
      <c r="G209" s="153">
        <v>43008</v>
      </c>
      <c r="H209" s="153"/>
      <c r="I209" s="23" t="s">
        <v>4</v>
      </c>
      <c r="J209" s="23" t="s">
        <v>4</v>
      </c>
      <c r="K209" s="23" t="s">
        <v>4</v>
      </c>
      <c r="L209" s="17"/>
      <c r="M209" s="17"/>
      <c r="N209" s="17"/>
      <c r="O209" s="17"/>
      <c r="P209" s="17"/>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row>
    <row r="210" spans="1:44" s="8" customFormat="1" ht="34.5" customHeight="1" x14ac:dyDescent="0.2">
      <c r="A210" s="165"/>
      <c r="B210" s="167" t="s">
        <v>8</v>
      </c>
      <c r="C210" s="168"/>
      <c r="D210" s="169"/>
      <c r="E210" s="168"/>
      <c r="F210" s="168"/>
      <c r="G210" s="168"/>
      <c r="H210" s="168"/>
      <c r="I210" s="99">
        <f>I204+I195+I184+I180+I174+I168+I162+I157+I152+I146+I140+I134+I130+I126+I120+I116+I112+I106+I102+I98+I93+I87+I83+I79+I75+I71+I66</f>
        <v>281222.83</v>
      </c>
      <c r="J210" s="99">
        <f>J204+J195+J184+J180+J174+J168+J162+J157+J152+J146+J140+J134+J130+J126+J120+J116+J112+J106+J102+J98+J93+J87+J83+J79+J75+J71+J66</f>
        <v>83330.12</v>
      </c>
      <c r="K210" s="99">
        <f>K204+K195+K184+K180+K174+K168+K162+K157+K152+K146+K140+K134+K130+K126+K120+K116+K112+K106+K102+K98+K93+K87+K83+K79+K75+K71+K66</f>
        <v>21150.820000000003</v>
      </c>
      <c r="L210" s="35"/>
      <c r="M210" s="35"/>
      <c r="N210" s="35"/>
      <c r="O210" s="35"/>
      <c r="P210" s="35"/>
      <c r="Q210" s="35"/>
      <c r="R210" s="35"/>
      <c r="S210" s="35"/>
      <c r="T210" s="35"/>
      <c r="U210" s="35"/>
      <c r="V210" s="35"/>
      <c r="W210" s="35"/>
      <c r="X210" s="35"/>
      <c r="Y210" s="35"/>
      <c r="Z210" s="35"/>
      <c r="AA210" s="35"/>
      <c r="AB210" s="35"/>
      <c r="AC210" s="35"/>
      <c r="AD210" s="35"/>
      <c r="AE210" s="35"/>
      <c r="AF210" s="35"/>
      <c r="AG210" s="35"/>
      <c r="AH210" s="35"/>
      <c r="AI210" s="35"/>
      <c r="AJ210" s="35"/>
      <c r="AK210" s="35"/>
      <c r="AL210" s="35"/>
      <c r="AM210" s="35"/>
      <c r="AN210" s="35"/>
      <c r="AO210" s="35"/>
      <c r="AP210" s="35"/>
      <c r="AQ210" s="35"/>
      <c r="AR210" s="35"/>
    </row>
    <row r="211" spans="1:44" s="11" customFormat="1" ht="26.25" customHeight="1" x14ac:dyDescent="0.2">
      <c r="A211" s="123"/>
      <c r="B211" s="188" t="s">
        <v>9</v>
      </c>
      <c r="C211" s="189"/>
      <c r="D211" s="189"/>
      <c r="E211" s="189"/>
      <c r="F211" s="189"/>
      <c r="G211" s="189"/>
      <c r="H211" s="189"/>
      <c r="I211" s="189"/>
      <c r="J211" s="189"/>
      <c r="K211" s="189"/>
      <c r="L211" s="17"/>
      <c r="M211" s="17"/>
      <c r="N211" s="17"/>
      <c r="O211" s="17"/>
      <c r="P211" s="17"/>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row>
    <row r="212" spans="1:44" s="11" customFormat="1" ht="190.5" customHeight="1" x14ac:dyDescent="0.2">
      <c r="A212" s="119" t="s">
        <v>354</v>
      </c>
      <c r="B212" s="73" t="s">
        <v>286</v>
      </c>
      <c r="C212" s="52"/>
      <c r="D212" s="53" t="s">
        <v>18</v>
      </c>
      <c r="E212" s="112">
        <v>42005</v>
      </c>
      <c r="F212" s="112">
        <v>42005</v>
      </c>
      <c r="G212" s="112">
        <v>43100</v>
      </c>
      <c r="H212" s="112"/>
      <c r="I212" s="113">
        <v>0</v>
      </c>
      <c r="J212" s="113">
        <v>0</v>
      </c>
      <c r="K212" s="113">
        <v>0</v>
      </c>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row>
    <row r="213" spans="1:44" s="84" customFormat="1" ht="78.75" x14ac:dyDescent="0.2">
      <c r="A213" s="123" t="s">
        <v>355</v>
      </c>
      <c r="B213" s="61" t="s">
        <v>287</v>
      </c>
      <c r="C213" s="53"/>
      <c r="D213" s="53" t="s">
        <v>18</v>
      </c>
      <c r="E213" s="104">
        <v>42005</v>
      </c>
      <c r="F213" s="104">
        <v>42005</v>
      </c>
      <c r="G213" s="104">
        <v>43100</v>
      </c>
      <c r="H213" s="104"/>
      <c r="I213" s="51">
        <v>0</v>
      </c>
      <c r="J213" s="51">
        <v>0</v>
      </c>
      <c r="K213" s="51">
        <v>0</v>
      </c>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c r="AI213" s="17"/>
      <c r="AJ213" s="17"/>
      <c r="AK213" s="17"/>
      <c r="AL213" s="17"/>
    </row>
    <row r="214" spans="1:44" s="11" customFormat="1" ht="84" customHeight="1" x14ac:dyDescent="0.2">
      <c r="A214" s="123" t="s">
        <v>356</v>
      </c>
      <c r="B214" s="61" t="s">
        <v>288</v>
      </c>
      <c r="C214" s="91"/>
      <c r="D214" s="53" t="s">
        <v>18</v>
      </c>
      <c r="E214" s="104">
        <v>42005</v>
      </c>
      <c r="F214" s="104">
        <v>42005</v>
      </c>
      <c r="G214" s="104">
        <v>43100</v>
      </c>
      <c r="H214" s="104"/>
      <c r="I214" s="32">
        <v>0</v>
      </c>
      <c r="J214" s="32">
        <v>0</v>
      </c>
      <c r="K214" s="32">
        <v>0</v>
      </c>
      <c r="L214" s="17"/>
      <c r="M214" s="17"/>
      <c r="N214" s="17"/>
      <c r="O214" s="17"/>
      <c r="P214" s="17"/>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row>
    <row r="215" spans="1:44" s="8" customFormat="1" ht="124.5" customHeight="1" x14ac:dyDescent="0.2">
      <c r="A215" s="138"/>
      <c r="B215" s="154" t="s">
        <v>463</v>
      </c>
      <c r="C215" s="14"/>
      <c r="D215" s="92" t="s">
        <v>18</v>
      </c>
      <c r="E215" s="23" t="s">
        <v>4</v>
      </c>
      <c r="F215" s="152" t="s">
        <v>4</v>
      </c>
      <c r="G215" s="153">
        <v>42185</v>
      </c>
      <c r="H215" s="153" t="s">
        <v>554</v>
      </c>
      <c r="I215" s="23" t="s">
        <v>4</v>
      </c>
      <c r="J215" s="23" t="s">
        <v>4</v>
      </c>
      <c r="K215" s="23" t="s">
        <v>4</v>
      </c>
      <c r="L215" s="35"/>
      <c r="M215" s="35"/>
      <c r="N215" s="35"/>
      <c r="O215" s="35"/>
      <c r="P215" s="35"/>
      <c r="Q215" s="35"/>
      <c r="R215" s="35"/>
      <c r="S215" s="35"/>
      <c r="T215" s="35"/>
      <c r="U215" s="35"/>
      <c r="V215" s="35"/>
      <c r="W215" s="35"/>
      <c r="X215" s="35"/>
      <c r="Y215" s="35"/>
      <c r="Z215" s="35"/>
      <c r="AA215" s="35"/>
      <c r="AB215" s="35"/>
      <c r="AC215" s="35"/>
      <c r="AD215" s="35"/>
      <c r="AE215" s="35"/>
      <c r="AF215" s="35"/>
      <c r="AG215" s="35"/>
      <c r="AH215" s="35"/>
      <c r="AI215" s="35"/>
      <c r="AJ215" s="35"/>
      <c r="AK215" s="35"/>
      <c r="AL215" s="35"/>
      <c r="AM215" s="35"/>
      <c r="AN215" s="35"/>
      <c r="AO215" s="35"/>
      <c r="AP215" s="35"/>
      <c r="AQ215" s="35"/>
      <c r="AR215" s="35"/>
    </row>
    <row r="216" spans="1:44" ht="87.75" customHeight="1" x14ac:dyDescent="0.2">
      <c r="A216" s="119" t="s">
        <v>128</v>
      </c>
      <c r="B216" s="45" t="s">
        <v>289</v>
      </c>
      <c r="C216" s="109"/>
      <c r="D216" s="93" t="s">
        <v>18</v>
      </c>
      <c r="E216" s="104">
        <v>42005</v>
      </c>
      <c r="F216" s="104">
        <v>42005</v>
      </c>
      <c r="G216" s="104">
        <v>42369</v>
      </c>
      <c r="H216" s="104"/>
      <c r="I216" s="28">
        <v>0</v>
      </c>
      <c r="J216" s="28">
        <v>0</v>
      </c>
      <c r="K216" s="28">
        <v>0</v>
      </c>
    </row>
    <row r="217" spans="1:44" ht="86.25" customHeight="1" x14ac:dyDescent="0.2">
      <c r="A217" s="123" t="s">
        <v>129</v>
      </c>
      <c r="B217" s="110" t="s">
        <v>290</v>
      </c>
      <c r="C217" s="110"/>
      <c r="D217" s="93" t="s">
        <v>18</v>
      </c>
      <c r="E217" s="104">
        <v>42005</v>
      </c>
      <c r="F217" s="104">
        <v>42005</v>
      </c>
      <c r="G217" s="104">
        <v>42369</v>
      </c>
      <c r="H217" s="104"/>
      <c r="I217" s="21">
        <v>0</v>
      </c>
      <c r="J217" s="21">
        <v>0</v>
      </c>
      <c r="K217" s="21">
        <v>0</v>
      </c>
    </row>
    <row r="218" spans="1:44" ht="98.25" customHeight="1" x14ac:dyDescent="0.2">
      <c r="A218" s="123" t="s">
        <v>130</v>
      </c>
      <c r="B218" s="108" t="s">
        <v>291</v>
      </c>
      <c r="C218" s="108"/>
      <c r="D218" s="93" t="s">
        <v>18</v>
      </c>
      <c r="E218" s="104">
        <v>42005</v>
      </c>
      <c r="F218" s="104">
        <v>42005</v>
      </c>
      <c r="G218" s="104">
        <v>42369</v>
      </c>
      <c r="H218" s="104"/>
      <c r="I218" s="51">
        <v>0</v>
      </c>
      <c r="J218" s="51">
        <v>0</v>
      </c>
      <c r="K218" s="51">
        <v>0</v>
      </c>
    </row>
    <row r="219" spans="1:44" ht="90" customHeight="1" x14ac:dyDescent="0.2">
      <c r="A219" s="123"/>
      <c r="B219" s="154" t="s">
        <v>464</v>
      </c>
      <c r="C219" s="14"/>
      <c r="D219" s="92" t="s">
        <v>18</v>
      </c>
      <c r="E219" s="23" t="s">
        <v>4</v>
      </c>
      <c r="F219" s="152" t="s">
        <v>4</v>
      </c>
      <c r="G219" s="153">
        <v>42185</v>
      </c>
      <c r="H219" s="153" t="s">
        <v>546</v>
      </c>
      <c r="I219" s="23" t="s">
        <v>4</v>
      </c>
      <c r="J219" s="23" t="s">
        <v>4</v>
      </c>
      <c r="K219" s="23" t="s">
        <v>4</v>
      </c>
    </row>
    <row r="220" spans="1:44" ht="119.25" customHeight="1" x14ac:dyDescent="0.2">
      <c r="A220" s="119" t="s">
        <v>131</v>
      </c>
      <c r="B220" s="45" t="s">
        <v>292</v>
      </c>
      <c r="C220" s="128"/>
      <c r="D220" s="91" t="s">
        <v>18</v>
      </c>
      <c r="E220" s="112">
        <v>42005</v>
      </c>
      <c r="F220" s="112">
        <v>42005</v>
      </c>
      <c r="G220" s="112">
        <v>43100</v>
      </c>
      <c r="H220" s="112"/>
      <c r="I220" s="51">
        <v>0</v>
      </c>
      <c r="J220" s="51">
        <v>0</v>
      </c>
      <c r="K220" s="51">
        <v>0</v>
      </c>
    </row>
    <row r="221" spans="1:44" ht="180.75" customHeight="1" x14ac:dyDescent="0.2">
      <c r="A221" s="125" t="s">
        <v>132</v>
      </c>
      <c r="B221" s="128" t="s">
        <v>293</v>
      </c>
      <c r="C221" s="128"/>
      <c r="D221" s="91" t="s">
        <v>18</v>
      </c>
      <c r="E221" s="104">
        <v>42005</v>
      </c>
      <c r="F221" s="104">
        <v>42005</v>
      </c>
      <c r="G221" s="104">
        <v>43100</v>
      </c>
      <c r="H221" s="104"/>
      <c r="I221" s="51">
        <v>0</v>
      </c>
      <c r="J221" s="51">
        <v>0</v>
      </c>
      <c r="K221" s="51">
        <v>0</v>
      </c>
    </row>
    <row r="222" spans="1:44" ht="94.5" customHeight="1" x14ac:dyDescent="0.2">
      <c r="A222" s="125" t="s">
        <v>133</v>
      </c>
      <c r="B222" s="61" t="s">
        <v>294</v>
      </c>
      <c r="C222" s="61"/>
      <c r="D222" s="91" t="s">
        <v>18</v>
      </c>
      <c r="E222" s="104">
        <v>42005</v>
      </c>
      <c r="F222" s="104">
        <v>42005</v>
      </c>
      <c r="G222" s="104">
        <v>43100</v>
      </c>
      <c r="H222" s="104"/>
      <c r="I222" s="32">
        <v>0</v>
      </c>
      <c r="J222" s="32">
        <v>0</v>
      </c>
      <c r="K222" s="32">
        <v>0</v>
      </c>
    </row>
    <row r="223" spans="1:44" ht="86.25" customHeight="1" x14ac:dyDescent="0.2">
      <c r="A223" s="125"/>
      <c r="B223" s="92" t="s">
        <v>465</v>
      </c>
      <c r="C223" s="14"/>
      <c r="D223" s="92" t="s">
        <v>18</v>
      </c>
      <c r="E223" s="23" t="s">
        <v>4</v>
      </c>
      <c r="F223" s="152" t="s">
        <v>4</v>
      </c>
      <c r="G223" s="153">
        <v>42369</v>
      </c>
      <c r="H223" s="153"/>
      <c r="I223" s="23" t="s">
        <v>4</v>
      </c>
      <c r="J223" s="23" t="s">
        <v>4</v>
      </c>
      <c r="K223" s="23" t="s">
        <v>4</v>
      </c>
    </row>
    <row r="224" spans="1:44" ht="136.5" customHeight="1" x14ac:dyDescent="0.2">
      <c r="A224" s="119" t="s">
        <v>134</v>
      </c>
      <c r="B224" s="45" t="s">
        <v>295</v>
      </c>
      <c r="C224" s="133"/>
      <c r="D224" s="91" t="s">
        <v>20</v>
      </c>
      <c r="E224" s="104">
        <v>42005</v>
      </c>
      <c r="F224" s="104">
        <v>42005</v>
      </c>
      <c r="G224" s="104">
        <v>43100</v>
      </c>
      <c r="H224" s="104"/>
      <c r="I224" s="20">
        <f>I225+I226</f>
        <v>158498.97</v>
      </c>
      <c r="J224" s="20">
        <f t="shared" ref="J224:K224" si="13">J225+J226</f>
        <v>84861.62</v>
      </c>
      <c r="K224" s="20">
        <f t="shared" si="13"/>
        <v>29869.22</v>
      </c>
    </row>
    <row r="225" spans="1:38" ht="101.25" customHeight="1" x14ac:dyDescent="0.2">
      <c r="A225" s="157" t="s">
        <v>135</v>
      </c>
      <c r="B225" s="61" t="s">
        <v>296</v>
      </c>
      <c r="C225" s="61"/>
      <c r="D225" s="91" t="s">
        <v>20</v>
      </c>
      <c r="E225" s="104">
        <v>42005</v>
      </c>
      <c r="F225" s="104">
        <v>42005</v>
      </c>
      <c r="G225" s="104">
        <v>43100</v>
      </c>
      <c r="H225" s="104"/>
      <c r="I225" s="22">
        <v>152313.71</v>
      </c>
      <c r="J225" s="22">
        <v>83612.259999999995</v>
      </c>
      <c r="K225" s="22">
        <v>29688.36</v>
      </c>
    </row>
    <row r="226" spans="1:38" ht="101.25" customHeight="1" x14ac:dyDescent="0.2">
      <c r="A226" s="157" t="s">
        <v>136</v>
      </c>
      <c r="B226" s="61" t="s">
        <v>297</v>
      </c>
      <c r="C226" s="61"/>
      <c r="D226" s="91" t="s">
        <v>20</v>
      </c>
      <c r="E226" s="104">
        <v>42005</v>
      </c>
      <c r="F226" s="104">
        <v>42005</v>
      </c>
      <c r="G226" s="104">
        <v>43100</v>
      </c>
      <c r="H226" s="104"/>
      <c r="I226" s="22">
        <v>6185.26</v>
      </c>
      <c r="J226" s="22">
        <v>1249.3599999999999</v>
      </c>
      <c r="K226" s="22">
        <v>180.86</v>
      </c>
    </row>
    <row r="227" spans="1:38" ht="101.25" customHeight="1" x14ac:dyDescent="0.2">
      <c r="A227" s="138"/>
      <c r="B227" s="92" t="s">
        <v>466</v>
      </c>
      <c r="C227" s="14"/>
      <c r="D227" s="92" t="s">
        <v>20</v>
      </c>
      <c r="E227" s="23" t="s">
        <v>4</v>
      </c>
      <c r="F227" s="152" t="s">
        <v>4</v>
      </c>
      <c r="G227" s="153">
        <v>42094</v>
      </c>
      <c r="H227" s="152" t="s">
        <v>534</v>
      </c>
      <c r="I227" s="23" t="s">
        <v>4</v>
      </c>
      <c r="J227" s="23" t="s">
        <v>4</v>
      </c>
      <c r="K227" s="23" t="s">
        <v>4</v>
      </c>
    </row>
    <row r="228" spans="1:38" ht="101.25" customHeight="1" x14ac:dyDescent="0.2">
      <c r="A228" s="140"/>
      <c r="B228" s="92" t="s">
        <v>467</v>
      </c>
      <c r="C228" s="14" t="s">
        <v>556</v>
      </c>
      <c r="D228" s="77" t="s">
        <v>20</v>
      </c>
      <c r="E228" s="23" t="s">
        <v>4</v>
      </c>
      <c r="F228" s="152" t="s">
        <v>4</v>
      </c>
      <c r="G228" s="153">
        <v>42247</v>
      </c>
      <c r="H228" s="153"/>
      <c r="I228" s="23" t="s">
        <v>4</v>
      </c>
      <c r="J228" s="23" t="s">
        <v>4</v>
      </c>
      <c r="K228" s="23" t="s">
        <v>4</v>
      </c>
    </row>
    <row r="229" spans="1:38" ht="85.5" customHeight="1" x14ac:dyDescent="0.2">
      <c r="A229" s="140"/>
      <c r="B229" s="92" t="s">
        <v>468</v>
      </c>
      <c r="C229" s="14"/>
      <c r="D229" s="92" t="s">
        <v>20</v>
      </c>
      <c r="E229" s="23" t="s">
        <v>4</v>
      </c>
      <c r="F229" s="152" t="s">
        <v>4</v>
      </c>
      <c r="G229" s="153">
        <v>42460</v>
      </c>
      <c r="H229" s="153"/>
      <c r="I229" s="23" t="s">
        <v>4</v>
      </c>
      <c r="J229" s="23" t="s">
        <v>4</v>
      </c>
      <c r="K229" s="23" t="s">
        <v>4</v>
      </c>
    </row>
    <row r="230" spans="1:38" ht="100.5" customHeight="1" x14ac:dyDescent="0.2">
      <c r="A230" s="137"/>
      <c r="B230" s="92" t="s">
        <v>469</v>
      </c>
      <c r="C230" s="14" t="s">
        <v>556</v>
      </c>
      <c r="D230" s="77" t="s">
        <v>20</v>
      </c>
      <c r="E230" s="23" t="s">
        <v>4</v>
      </c>
      <c r="F230" s="152" t="s">
        <v>4</v>
      </c>
      <c r="G230" s="153">
        <v>42643</v>
      </c>
      <c r="H230" s="153"/>
      <c r="I230" s="23" t="s">
        <v>4</v>
      </c>
      <c r="J230" s="23" t="s">
        <v>4</v>
      </c>
      <c r="K230" s="23" t="s">
        <v>4</v>
      </c>
    </row>
    <row r="231" spans="1:38" ht="104.25" customHeight="1" x14ac:dyDescent="0.2">
      <c r="A231" s="137"/>
      <c r="B231" s="92" t="s">
        <v>470</v>
      </c>
      <c r="C231" s="14"/>
      <c r="D231" s="77" t="s">
        <v>20</v>
      </c>
      <c r="E231" s="23" t="s">
        <v>4</v>
      </c>
      <c r="F231" s="152" t="s">
        <v>4</v>
      </c>
      <c r="G231" s="153">
        <v>42825</v>
      </c>
      <c r="H231" s="153"/>
      <c r="I231" s="23" t="s">
        <v>4</v>
      </c>
      <c r="J231" s="23" t="s">
        <v>4</v>
      </c>
      <c r="K231" s="23" t="s">
        <v>4</v>
      </c>
    </row>
    <row r="232" spans="1:38" ht="136.5" customHeight="1" x14ac:dyDescent="0.2">
      <c r="A232" s="119" t="s">
        <v>137</v>
      </c>
      <c r="B232" s="45" t="s">
        <v>298</v>
      </c>
      <c r="C232" s="45"/>
      <c r="D232" s="91" t="s">
        <v>20</v>
      </c>
      <c r="E232" s="104">
        <v>42005</v>
      </c>
      <c r="F232" s="104">
        <v>42005</v>
      </c>
      <c r="G232" s="104">
        <v>43100</v>
      </c>
      <c r="H232" s="104"/>
      <c r="I232" s="20">
        <f>I233+I234</f>
        <v>7674.5</v>
      </c>
      <c r="J232" s="20">
        <f>J233</f>
        <v>2525</v>
      </c>
      <c r="K232" s="20">
        <f>K233</f>
        <v>3227.87</v>
      </c>
    </row>
    <row r="233" spans="1:38" ht="106.5" customHeight="1" x14ac:dyDescent="0.2">
      <c r="A233" s="157" t="s">
        <v>138</v>
      </c>
      <c r="B233" s="61" t="s">
        <v>299</v>
      </c>
      <c r="C233" s="61"/>
      <c r="D233" s="91" t="s">
        <v>20</v>
      </c>
      <c r="E233" s="104">
        <v>42005</v>
      </c>
      <c r="F233" s="104">
        <v>42005</v>
      </c>
      <c r="G233" s="104">
        <v>43100</v>
      </c>
      <c r="H233" s="104"/>
      <c r="I233" s="22">
        <v>7674.5</v>
      </c>
      <c r="J233" s="22">
        <v>2525</v>
      </c>
      <c r="K233" s="22">
        <v>3227.87</v>
      </c>
    </row>
    <row r="234" spans="1:38" ht="103.5" customHeight="1" x14ac:dyDescent="0.2">
      <c r="A234" s="157" t="s">
        <v>139</v>
      </c>
      <c r="B234" s="61" t="s">
        <v>300</v>
      </c>
      <c r="C234" s="61"/>
      <c r="D234" s="91" t="s">
        <v>20</v>
      </c>
      <c r="E234" s="104">
        <v>42005</v>
      </c>
      <c r="F234" s="104">
        <v>42005</v>
      </c>
      <c r="G234" s="104">
        <v>43100</v>
      </c>
      <c r="H234" s="104"/>
      <c r="I234" s="22">
        <v>0</v>
      </c>
      <c r="J234" s="22">
        <v>0</v>
      </c>
      <c r="K234" s="22">
        <v>0</v>
      </c>
    </row>
    <row r="235" spans="1:38" ht="150.75" customHeight="1" x14ac:dyDescent="0.2">
      <c r="A235" s="138"/>
      <c r="B235" s="92" t="s">
        <v>471</v>
      </c>
      <c r="C235" s="14"/>
      <c r="D235" s="92" t="s">
        <v>20</v>
      </c>
      <c r="E235" s="23" t="s">
        <v>4</v>
      </c>
      <c r="F235" s="152" t="s">
        <v>4</v>
      </c>
      <c r="G235" s="153">
        <v>42094</v>
      </c>
      <c r="H235" s="153" t="s">
        <v>550</v>
      </c>
      <c r="I235" s="23" t="s">
        <v>4</v>
      </c>
      <c r="J235" s="23" t="s">
        <v>4</v>
      </c>
      <c r="K235" s="23" t="s">
        <v>4</v>
      </c>
    </row>
    <row r="236" spans="1:38" ht="103.5" customHeight="1" x14ac:dyDescent="0.2">
      <c r="A236" s="138"/>
      <c r="B236" s="92" t="s">
        <v>472</v>
      </c>
      <c r="C236" s="14"/>
      <c r="D236" s="92" t="s">
        <v>20</v>
      </c>
      <c r="E236" s="23" t="s">
        <v>4</v>
      </c>
      <c r="F236" s="152" t="s">
        <v>4</v>
      </c>
      <c r="G236" s="153">
        <v>42460</v>
      </c>
      <c r="H236" s="153"/>
      <c r="I236" s="23" t="s">
        <v>4</v>
      </c>
      <c r="J236" s="23" t="s">
        <v>4</v>
      </c>
      <c r="K236" s="23" t="s">
        <v>4</v>
      </c>
    </row>
    <row r="237" spans="1:38" ht="103.5" customHeight="1" x14ac:dyDescent="0.2">
      <c r="A237" s="138"/>
      <c r="B237" s="92" t="s">
        <v>473</v>
      </c>
      <c r="C237" s="14"/>
      <c r="D237" s="92" t="s">
        <v>20</v>
      </c>
      <c r="E237" s="23" t="s">
        <v>4</v>
      </c>
      <c r="F237" s="152" t="s">
        <v>4</v>
      </c>
      <c r="G237" s="153">
        <v>42825</v>
      </c>
      <c r="H237" s="153"/>
      <c r="I237" s="23" t="s">
        <v>4</v>
      </c>
      <c r="J237" s="23" t="s">
        <v>4</v>
      </c>
      <c r="K237" s="23" t="s">
        <v>4</v>
      </c>
    </row>
    <row r="238" spans="1:38" s="35" customFormat="1" ht="138.75" customHeight="1" x14ac:dyDescent="0.2">
      <c r="A238" s="119" t="s">
        <v>140</v>
      </c>
      <c r="B238" s="73" t="s">
        <v>301</v>
      </c>
      <c r="C238" s="63"/>
      <c r="D238" s="53" t="s">
        <v>20</v>
      </c>
      <c r="E238" s="64">
        <v>42005</v>
      </c>
      <c r="F238" s="107">
        <v>42005</v>
      </c>
      <c r="G238" s="107">
        <v>43100</v>
      </c>
      <c r="H238" s="107"/>
      <c r="I238" s="46">
        <f>I239+I240</f>
        <v>53606.81</v>
      </c>
      <c r="J238" s="46">
        <f>J239+J240</f>
        <v>25041</v>
      </c>
      <c r="K238" s="46">
        <f>K239+K240</f>
        <v>11130.23</v>
      </c>
    </row>
    <row r="239" spans="1:38" s="3" customFormat="1" ht="135.75" customHeight="1" x14ac:dyDescent="0.2">
      <c r="A239" s="123" t="s">
        <v>184</v>
      </c>
      <c r="B239" s="124" t="s">
        <v>302</v>
      </c>
      <c r="C239" s="60"/>
      <c r="D239" s="53" t="s">
        <v>20</v>
      </c>
      <c r="E239" s="64">
        <v>42005</v>
      </c>
      <c r="F239" s="107">
        <v>42005</v>
      </c>
      <c r="G239" s="107">
        <v>43100</v>
      </c>
      <c r="H239" s="107"/>
      <c r="I239" s="22">
        <v>53606.81</v>
      </c>
      <c r="J239" s="22">
        <v>25041</v>
      </c>
      <c r="K239" s="22">
        <v>11130.23</v>
      </c>
      <c r="L239" s="17"/>
      <c r="M239" s="17"/>
      <c r="N239" s="17"/>
      <c r="O239" s="17"/>
      <c r="P239" s="17"/>
      <c r="Q239" s="17"/>
      <c r="R239" s="17"/>
      <c r="S239" s="17"/>
      <c r="T239" s="17"/>
      <c r="U239" s="17"/>
      <c r="V239" s="17"/>
      <c r="W239" s="17"/>
      <c r="X239" s="17"/>
      <c r="Y239" s="17"/>
      <c r="Z239" s="17"/>
      <c r="AA239" s="17"/>
      <c r="AB239" s="17"/>
      <c r="AC239" s="17"/>
      <c r="AD239" s="17"/>
      <c r="AE239" s="17"/>
      <c r="AF239" s="17"/>
      <c r="AG239" s="17"/>
      <c r="AH239" s="17"/>
      <c r="AI239" s="17"/>
      <c r="AJ239" s="17"/>
      <c r="AK239" s="17"/>
      <c r="AL239" s="17"/>
    </row>
    <row r="240" spans="1:38" s="3" customFormat="1" ht="120" customHeight="1" x14ac:dyDescent="0.2">
      <c r="A240" s="123" t="s">
        <v>141</v>
      </c>
      <c r="B240" s="97" t="s">
        <v>303</v>
      </c>
      <c r="C240" s="97"/>
      <c r="D240" s="53" t="s">
        <v>20</v>
      </c>
      <c r="E240" s="98">
        <v>42005</v>
      </c>
      <c r="F240" s="104">
        <v>42005</v>
      </c>
      <c r="G240" s="104">
        <v>43100</v>
      </c>
      <c r="H240" s="104"/>
      <c r="I240" s="21">
        <v>0</v>
      </c>
      <c r="J240" s="21">
        <v>0</v>
      </c>
      <c r="K240" s="21">
        <v>0</v>
      </c>
      <c r="L240" s="17"/>
      <c r="M240" s="17"/>
      <c r="N240" s="17"/>
      <c r="O240" s="17"/>
      <c r="P240" s="17"/>
      <c r="Q240" s="17"/>
      <c r="R240" s="17"/>
      <c r="S240" s="17"/>
      <c r="T240" s="17"/>
      <c r="U240" s="17"/>
      <c r="V240" s="17"/>
      <c r="W240" s="17"/>
      <c r="X240" s="17"/>
      <c r="Y240" s="17"/>
      <c r="Z240" s="17"/>
      <c r="AA240" s="17"/>
      <c r="AB240" s="17"/>
      <c r="AC240" s="17"/>
      <c r="AD240" s="17"/>
      <c r="AE240" s="17"/>
      <c r="AF240" s="17"/>
      <c r="AG240" s="17"/>
      <c r="AH240" s="17"/>
      <c r="AI240" s="17"/>
      <c r="AJ240" s="17"/>
      <c r="AK240" s="17"/>
      <c r="AL240" s="17"/>
    </row>
    <row r="241" spans="1:44" s="3" customFormat="1" ht="99.75" customHeight="1" x14ac:dyDescent="0.2">
      <c r="A241" s="138"/>
      <c r="B241" s="92" t="s">
        <v>474</v>
      </c>
      <c r="C241" s="14" t="s">
        <v>556</v>
      </c>
      <c r="D241" s="92" t="s">
        <v>20</v>
      </c>
      <c r="E241" s="23" t="s">
        <v>4</v>
      </c>
      <c r="F241" s="152" t="s">
        <v>4</v>
      </c>
      <c r="G241" s="153">
        <v>42094</v>
      </c>
      <c r="H241" s="152" t="s">
        <v>535</v>
      </c>
      <c r="I241" s="23" t="s">
        <v>4</v>
      </c>
      <c r="J241" s="23" t="s">
        <v>4</v>
      </c>
      <c r="K241" s="23" t="s">
        <v>4</v>
      </c>
      <c r="L241" s="17"/>
      <c r="M241" s="17"/>
      <c r="N241" s="17"/>
      <c r="O241" s="17"/>
      <c r="P241" s="17"/>
      <c r="Q241" s="17"/>
      <c r="R241" s="17"/>
      <c r="S241" s="17"/>
      <c r="T241" s="17"/>
      <c r="U241" s="17"/>
      <c r="V241" s="17"/>
      <c r="W241" s="17"/>
      <c r="X241" s="17"/>
      <c r="Y241" s="17"/>
      <c r="Z241" s="17"/>
      <c r="AA241" s="17"/>
      <c r="AB241" s="17"/>
      <c r="AC241" s="17"/>
      <c r="AD241" s="17"/>
      <c r="AE241" s="17"/>
      <c r="AF241" s="17"/>
      <c r="AG241" s="17"/>
      <c r="AH241" s="17"/>
      <c r="AI241" s="17"/>
      <c r="AJ241" s="17"/>
      <c r="AK241" s="17"/>
      <c r="AL241" s="17"/>
    </row>
    <row r="242" spans="1:44" s="3" customFormat="1" ht="116.25" customHeight="1" x14ac:dyDescent="0.2">
      <c r="A242" s="123"/>
      <c r="B242" s="154" t="s">
        <v>475</v>
      </c>
      <c r="C242" s="14"/>
      <c r="D242" s="77" t="s">
        <v>20</v>
      </c>
      <c r="E242" s="23" t="s">
        <v>4</v>
      </c>
      <c r="F242" s="152" t="s">
        <v>4</v>
      </c>
      <c r="G242" s="153">
        <v>42185</v>
      </c>
      <c r="H242" s="153" t="s">
        <v>562</v>
      </c>
      <c r="I242" s="23" t="s">
        <v>4</v>
      </c>
      <c r="J242" s="23" t="s">
        <v>4</v>
      </c>
      <c r="K242" s="23" t="s">
        <v>4</v>
      </c>
      <c r="L242" s="17"/>
      <c r="M242" s="17"/>
      <c r="N242" s="17"/>
      <c r="O242" s="17"/>
      <c r="P242" s="17"/>
      <c r="Q242" s="17"/>
      <c r="R242" s="17"/>
      <c r="S242" s="17"/>
      <c r="T242" s="17"/>
      <c r="U242" s="17"/>
      <c r="V242" s="17"/>
      <c r="W242" s="17"/>
      <c r="X242" s="17"/>
      <c r="Y242" s="17"/>
      <c r="Z242" s="17"/>
      <c r="AA242" s="17"/>
      <c r="AB242" s="17"/>
      <c r="AC242" s="17"/>
      <c r="AD242" s="17"/>
      <c r="AE242" s="17"/>
      <c r="AF242" s="17"/>
      <c r="AG242" s="17"/>
      <c r="AH242" s="17"/>
      <c r="AI242" s="17"/>
      <c r="AJ242" s="17"/>
      <c r="AK242" s="17"/>
      <c r="AL242" s="17"/>
    </row>
    <row r="243" spans="1:44" s="8" customFormat="1" ht="100.5" customHeight="1" x14ac:dyDescent="0.2">
      <c r="A243" s="123"/>
      <c r="B243" s="92" t="s">
        <v>476</v>
      </c>
      <c r="C243" s="14"/>
      <c r="D243" s="77" t="s">
        <v>20</v>
      </c>
      <c r="E243" s="23" t="s">
        <v>4</v>
      </c>
      <c r="F243" s="152" t="s">
        <v>4</v>
      </c>
      <c r="G243" s="153">
        <v>42460</v>
      </c>
      <c r="H243" s="153"/>
      <c r="I243" s="23" t="s">
        <v>4</v>
      </c>
      <c r="J243" s="23" t="s">
        <v>4</v>
      </c>
      <c r="K243" s="23" t="s">
        <v>4</v>
      </c>
      <c r="L243" s="35"/>
      <c r="M243" s="35"/>
      <c r="N243" s="35"/>
      <c r="O243" s="35"/>
      <c r="P243" s="35"/>
      <c r="Q243" s="35"/>
      <c r="R243" s="35"/>
      <c r="S243" s="35"/>
      <c r="T243" s="35"/>
      <c r="U243" s="35"/>
      <c r="V243" s="35"/>
      <c r="W243" s="35"/>
      <c r="X243" s="35"/>
      <c r="Y243" s="35"/>
      <c r="Z243" s="35"/>
      <c r="AA243" s="35"/>
      <c r="AB243" s="35"/>
      <c r="AC243" s="35"/>
      <c r="AD243" s="35"/>
      <c r="AE243" s="35"/>
      <c r="AF243" s="35"/>
      <c r="AG243" s="35"/>
      <c r="AH243" s="35"/>
      <c r="AI243" s="35"/>
      <c r="AJ243" s="35"/>
      <c r="AK243" s="35"/>
      <c r="AL243" s="35"/>
      <c r="AM243" s="35"/>
      <c r="AN243" s="35"/>
      <c r="AO243" s="35"/>
      <c r="AP243" s="35"/>
      <c r="AQ243" s="35"/>
      <c r="AR243" s="35"/>
    </row>
    <row r="244" spans="1:44" s="8" customFormat="1" ht="123.75" customHeight="1" x14ac:dyDescent="0.2">
      <c r="A244" s="123"/>
      <c r="B244" s="154" t="s">
        <v>477</v>
      </c>
      <c r="C244" s="14"/>
      <c r="D244" s="77" t="s">
        <v>20</v>
      </c>
      <c r="E244" s="23" t="s">
        <v>4</v>
      </c>
      <c r="F244" s="152" t="s">
        <v>4</v>
      </c>
      <c r="G244" s="153">
        <v>42551</v>
      </c>
      <c r="H244" s="153"/>
      <c r="I244" s="23" t="s">
        <v>4</v>
      </c>
      <c r="J244" s="23" t="s">
        <v>4</v>
      </c>
      <c r="K244" s="23" t="s">
        <v>4</v>
      </c>
      <c r="L244" s="35"/>
      <c r="M244" s="35"/>
      <c r="N244" s="35"/>
      <c r="O244" s="35"/>
      <c r="P244" s="35"/>
      <c r="Q244" s="35"/>
      <c r="R244" s="35"/>
      <c r="S244" s="35"/>
      <c r="T244" s="35"/>
      <c r="U244" s="35"/>
      <c r="V244" s="35"/>
      <c r="W244" s="35"/>
      <c r="X244" s="35"/>
      <c r="Y244" s="35"/>
      <c r="Z244" s="35"/>
      <c r="AA244" s="35"/>
      <c r="AB244" s="35"/>
      <c r="AC244" s="35"/>
      <c r="AD244" s="35"/>
      <c r="AE244" s="35"/>
      <c r="AF244" s="35"/>
      <c r="AG244" s="35"/>
      <c r="AH244" s="35"/>
      <c r="AI244" s="35"/>
      <c r="AJ244" s="35"/>
      <c r="AK244" s="35"/>
      <c r="AL244" s="35"/>
      <c r="AM244" s="35"/>
      <c r="AN244" s="35"/>
      <c r="AO244" s="35"/>
      <c r="AP244" s="35"/>
      <c r="AQ244" s="35"/>
      <c r="AR244" s="35"/>
    </row>
    <row r="245" spans="1:44" s="8" customFormat="1" ht="105" customHeight="1" x14ac:dyDescent="0.2">
      <c r="A245" s="138"/>
      <c r="B245" s="92" t="s">
        <v>478</v>
      </c>
      <c r="C245" s="14" t="s">
        <v>556</v>
      </c>
      <c r="D245" s="92" t="s">
        <v>20</v>
      </c>
      <c r="E245" s="23" t="s">
        <v>4</v>
      </c>
      <c r="F245" s="152" t="s">
        <v>4</v>
      </c>
      <c r="G245" s="153">
        <v>42825</v>
      </c>
      <c r="H245" s="153"/>
      <c r="I245" s="23" t="s">
        <v>4</v>
      </c>
      <c r="J245" s="23" t="s">
        <v>4</v>
      </c>
      <c r="K245" s="23" t="s">
        <v>4</v>
      </c>
      <c r="L245" s="35"/>
      <c r="M245" s="35"/>
      <c r="N245" s="35"/>
      <c r="O245" s="35"/>
      <c r="P245" s="35"/>
      <c r="Q245" s="35"/>
      <c r="R245" s="35"/>
      <c r="S245" s="35"/>
      <c r="T245" s="35"/>
      <c r="U245" s="35"/>
      <c r="V245" s="35"/>
      <c r="W245" s="35"/>
      <c r="X245" s="35"/>
      <c r="Y245" s="35"/>
      <c r="Z245" s="35"/>
      <c r="AA245" s="35"/>
      <c r="AB245" s="35"/>
      <c r="AC245" s="35"/>
      <c r="AD245" s="35"/>
      <c r="AE245" s="35"/>
      <c r="AF245" s="35"/>
      <c r="AG245" s="35"/>
      <c r="AH245" s="35"/>
      <c r="AI245" s="35"/>
      <c r="AJ245" s="35"/>
      <c r="AK245" s="35"/>
      <c r="AL245" s="35"/>
      <c r="AM245" s="35"/>
      <c r="AN245" s="35"/>
      <c r="AO245" s="35"/>
      <c r="AP245" s="35"/>
      <c r="AQ245" s="35"/>
      <c r="AR245" s="35"/>
    </row>
    <row r="246" spans="1:44" s="8" customFormat="1" ht="120.75" customHeight="1" x14ac:dyDescent="0.2">
      <c r="A246" s="138"/>
      <c r="B246" s="154" t="s">
        <v>479</v>
      </c>
      <c r="C246" s="14"/>
      <c r="D246" s="92" t="s">
        <v>20</v>
      </c>
      <c r="E246" s="23" t="s">
        <v>4</v>
      </c>
      <c r="F246" s="152" t="s">
        <v>4</v>
      </c>
      <c r="G246" s="153">
        <v>42916</v>
      </c>
      <c r="H246" s="153"/>
      <c r="I246" s="23" t="s">
        <v>4</v>
      </c>
      <c r="J246" s="23" t="s">
        <v>4</v>
      </c>
      <c r="K246" s="23" t="s">
        <v>4</v>
      </c>
      <c r="L246" s="35"/>
      <c r="M246" s="35"/>
      <c r="N246" s="35"/>
      <c r="O246" s="35"/>
      <c r="P246" s="35"/>
      <c r="Q246" s="35"/>
      <c r="R246" s="35"/>
      <c r="S246" s="35"/>
      <c r="T246" s="35"/>
      <c r="U246" s="35"/>
      <c r="V246" s="35"/>
      <c r="W246" s="35"/>
      <c r="X246" s="35"/>
      <c r="Y246" s="35"/>
      <c r="Z246" s="35"/>
      <c r="AA246" s="35"/>
      <c r="AB246" s="35"/>
      <c r="AC246" s="35"/>
      <c r="AD246" s="35"/>
      <c r="AE246" s="35"/>
      <c r="AF246" s="35"/>
      <c r="AG246" s="35"/>
      <c r="AH246" s="35"/>
      <c r="AI246" s="35"/>
      <c r="AJ246" s="35"/>
      <c r="AK246" s="35"/>
      <c r="AL246" s="35"/>
      <c r="AM246" s="35"/>
      <c r="AN246" s="35"/>
      <c r="AO246" s="35"/>
      <c r="AP246" s="35"/>
      <c r="AQ246" s="35"/>
      <c r="AR246" s="35"/>
    </row>
    <row r="247" spans="1:44" ht="242.25" customHeight="1" x14ac:dyDescent="0.2">
      <c r="A247" s="119" t="s">
        <v>142</v>
      </c>
      <c r="B247" s="73" t="s">
        <v>304</v>
      </c>
      <c r="C247" s="45"/>
      <c r="D247" s="61" t="s">
        <v>18</v>
      </c>
      <c r="E247" s="57">
        <v>42005</v>
      </c>
      <c r="F247" s="104">
        <v>42005</v>
      </c>
      <c r="G247" s="104">
        <v>43100</v>
      </c>
      <c r="H247" s="104"/>
      <c r="I247" s="46">
        <f>I248</f>
        <v>4980.32</v>
      </c>
      <c r="J247" s="46">
        <f t="shared" ref="J247:K247" si="14">J248</f>
        <v>1407.27</v>
      </c>
      <c r="K247" s="46">
        <f t="shared" si="14"/>
        <v>1278.5</v>
      </c>
    </row>
    <row r="248" spans="1:44" s="17" customFormat="1" ht="126" customHeight="1" x14ac:dyDescent="0.2">
      <c r="A248" s="123" t="s">
        <v>143</v>
      </c>
      <c r="B248" s="124" t="s">
        <v>305</v>
      </c>
      <c r="C248" s="45"/>
      <c r="D248" s="61" t="s">
        <v>18</v>
      </c>
      <c r="E248" s="57">
        <v>42005</v>
      </c>
      <c r="F248" s="104">
        <v>42005</v>
      </c>
      <c r="G248" s="104">
        <v>43100</v>
      </c>
      <c r="H248" s="104"/>
      <c r="I248" s="54">
        <v>4980.32</v>
      </c>
      <c r="J248" s="54">
        <v>1407.27</v>
      </c>
      <c r="K248" s="54">
        <v>1278.5</v>
      </c>
    </row>
    <row r="249" spans="1:44" s="11" customFormat="1" ht="94.5" customHeight="1" x14ac:dyDescent="0.2">
      <c r="A249" s="123" t="s">
        <v>144</v>
      </c>
      <c r="B249" s="61" t="s">
        <v>306</v>
      </c>
      <c r="C249" s="45"/>
      <c r="D249" s="61" t="s">
        <v>18</v>
      </c>
      <c r="E249" s="67">
        <v>42005</v>
      </c>
      <c r="F249" s="104">
        <v>42005</v>
      </c>
      <c r="G249" s="104">
        <v>43100</v>
      </c>
      <c r="H249" s="104"/>
      <c r="I249" s="54">
        <v>0</v>
      </c>
      <c r="J249" s="54">
        <v>0</v>
      </c>
      <c r="K249" s="54">
        <v>0</v>
      </c>
      <c r="L249" s="17"/>
      <c r="M249" s="17"/>
      <c r="N249" s="17"/>
      <c r="O249" s="17"/>
      <c r="P249" s="17"/>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c r="AR249" s="17"/>
    </row>
    <row r="250" spans="1:44" s="11" customFormat="1" ht="87.75" customHeight="1" x14ac:dyDescent="0.2">
      <c r="A250" s="123"/>
      <c r="B250" s="92" t="s">
        <v>480</v>
      </c>
      <c r="C250" s="14"/>
      <c r="D250" s="92" t="s">
        <v>18</v>
      </c>
      <c r="E250" s="23" t="s">
        <v>4</v>
      </c>
      <c r="F250" s="152" t="s">
        <v>4</v>
      </c>
      <c r="G250" s="153">
        <v>42185</v>
      </c>
      <c r="H250" s="153" t="s">
        <v>541</v>
      </c>
      <c r="I250" s="23" t="s">
        <v>4</v>
      </c>
      <c r="J250" s="23" t="s">
        <v>4</v>
      </c>
      <c r="K250" s="23" t="s">
        <v>4</v>
      </c>
      <c r="L250" s="17"/>
      <c r="M250" s="17"/>
      <c r="N250" s="17"/>
      <c r="O250" s="17"/>
      <c r="P250" s="17"/>
      <c r="Q250" s="17"/>
      <c r="R250" s="17"/>
      <c r="S250" s="17"/>
      <c r="T250" s="17"/>
      <c r="U250" s="17"/>
      <c r="V250" s="17"/>
      <c r="W250" s="17"/>
      <c r="X250" s="17"/>
      <c r="Y250" s="17"/>
      <c r="Z250" s="17"/>
      <c r="AA250" s="17"/>
      <c r="AB250" s="17"/>
      <c r="AC250" s="17"/>
      <c r="AD250" s="17"/>
      <c r="AE250" s="17"/>
      <c r="AF250" s="17"/>
      <c r="AG250" s="17"/>
      <c r="AH250" s="17"/>
      <c r="AI250" s="17"/>
      <c r="AJ250" s="17"/>
      <c r="AK250" s="17"/>
      <c r="AL250" s="17"/>
      <c r="AM250" s="17"/>
      <c r="AN250" s="17"/>
      <c r="AO250" s="17"/>
      <c r="AP250" s="17"/>
      <c r="AQ250" s="17"/>
      <c r="AR250" s="17"/>
    </row>
    <row r="251" spans="1:44" s="8" customFormat="1" ht="101.25" customHeight="1" x14ac:dyDescent="0.2">
      <c r="A251" s="138"/>
      <c r="B251" s="92" t="s">
        <v>481</v>
      </c>
      <c r="C251" s="14"/>
      <c r="D251" s="92" t="s">
        <v>18</v>
      </c>
      <c r="E251" s="23" t="s">
        <v>4</v>
      </c>
      <c r="F251" s="152" t="s">
        <v>4</v>
      </c>
      <c r="G251" s="153">
        <v>42551</v>
      </c>
      <c r="H251" s="153"/>
      <c r="I251" s="23" t="s">
        <v>4</v>
      </c>
      <c r="J251" s="23" t="s">
        <v>4</v>
      </c>
      <c r="K251" s="23" t="s">
        <v>4</v>
      </c>
      <c r="L251" s="35"/>
      <c r="M251" s="35"/>
      <c r="N251" s="35"/>
      <c r="O251" s="35"/>
      <c r="P251" s="35"/>
      <c r="Q251" s="35"/>
      <c r="R251" s="35"/>
      <c r="S251" s="35"/>
      <c r="T251" s="35"/>
      <c r="U251" s="35"/>
      <c r="V251" s="35"/>
      <c r="W251" s="35"/>
      <c r="X251" s="35"/>
      <c r="Y251" s="35"/>
      <c r="Z251" s="35"/>
      <c r="AA251" s="35"/>
      <c r="AB251" s="35"/>
      <c r="AC251" s="35"/>
      <c r="AD251" s="35"/>
      <c r="AE251" s="35"/>
      <c r="AF251" s="35"/>
      <c r="AG251" s="35"/>
      <c r="AH251" s="35"/>
      <c r="AI251" s="35"/>
      <c r="AJ251" s="35"/>
      <c r="AK251" s="35"/>
      <c r="AL251" s="35"/>
      <c r="AM251" s="35"/>
      <c r="AN251" s="35"/>
      <c r="AO251" s="35"/>
      <c r="AP251" s="35"/>
      <c r="AQ251" s="35"/>
      <c r="AR251" s="35"/>
    </row>
    <row r="252" spans="1:44" ht="104.25" customHeight="1" x14ac:dyDescent="0.2">
      <c r="A252" s="123"/>
      <c r="B252" s="92" t="s">
        <v>482</v>
      </c>
      <c r="C252" s="14"/>
      <c r="D252" s="92" t="s">
        <v>18</v>
      </c>
      <c r="E252" s="23" t="s">
        <v>4</v>
      </c>
      <c r="F252" s="152" t="s">
        <v>4</v>
      </c>
      <c r="G252" s="153">
        <v>42916</v>
      </c>
      <c r="H252" s="153"/>
      <c r="I252" s="23" t="s">
        <v>4</v>
      </c>
      <c r="J252" s="23" t="s">
        <v>4</v>
      </c>
      <c r="K252" s="23" t="s">
        <v>4</v>
      </c>
    </row>
    <row r="253" spans="1:44" ht="33.75" customHeight="1" x14ac:dyDescent="0.2">
      <c r="A253" s="165"/>
      <c r="B253" s="172" t="s">
        <v>10</v>
      </c>
      <c r="C253" s="172"/>
      <c r="D253" s="173"/>
      <c r="E253" s="174"/>
      <c r="F253" s="174"/>
      <c r="G253" s="174"/>
      <c r="H253" s="174"/>
      <c r="I253" s="55">
        <f>I247+I238+I232+I224+I220+I216+I212</f>
        <v>224760.6</v>
      </c>
      <c r="J253" s="55">
        <f t="shared" ref="J253:K253" si="15">J247+J238+J232+J224+J220+J216+J212</f>
        <v>113834.89</v>
      </c>
      <c r="K253" s="55">
        <f t="shared" si="15"/>
        <v>45505.82</v>
      </c>
    </row>
    <row r="254" spans="1:44" s="17" customFormat="1" ht="28.5" customHeight="1" x14ac:dyDescent="0.2">
      <c r="A254" s="123"/>
      <c r="B254" s="188" t="s">
        <v>11</v>
      </c>
      <c r="C254" s="189"/>
      <c r="D254" s="189"/>
      <c r="E254" s="189"/>
      <c r="F254" s="189"/>
      <c r="G254" s="189"/>
      <c r="H254" s="189"/>
      <c r="I254" s="189"/>
      <c r="J254" s="189"/>
      <c r="K254" s="189"/>
    </row>
    <row r="255" spans="1:44" s="17" customFormat="1" ht="182.25" customHeight="1" x14ac:dyDescent="0.2">
      <c r="A255" s="119" t="s">
        <v>145</v>
      </c>
      <c r="B255" s="73" t="s">
        <v>307</v>
      </c>
      <c r="C255" s="63"/>
      <c r="D255" s="53" t="s">
        <v>18</v>
      </c>
      <c r="E255" s="64">
        <v>42005</v>
      </c>
      <c r="F255" s="107">
        <v>42005</v>
      </c>
      <c r="G255" s="107">
        <v>43100</v>
      </c>
      <c r="H255" s="107"/>
      <c r="I255" s="46">
        <f>I256</f>
        <v>1301.0899999999999</v>
      </c>
      <c r="J255" s="46">
        <f>J256</f>
        <v>500</v>
      </c>
      <c r="K255" s="46">
        <f>K256</f>
        <v>0</v>
      </c>
    </row>
    <row r="256" spans="1:44" s="11" customFormat="1" ht="109.5" customHeight="1" x14ac:dyDescent="0.2">
      <c r="A256" s="123" t="s">
        <v>146</v>
      </c>
      <c r="B256" s="124" t="s">
        <v>308</v>
      </c>
      <c r="C256" s="60"/>
      <c r="D256" s="53" t="s">
        <v>18</v>
      </c>
      <c r="E256" s="64">
        <v>42005</v>
      </c>
      <c r="F256" s="107">
        <v>42005</v>
      </c>
      <c r="G256" s="107">
        <v>43100</v>
      </c>
      <c r="H256" s="107"/>
      <c r="I256" s="32">
        <v>1301.0899999999999</v>
      </c>
      <c r="J256" s="54">
        <v>500</v>
      </c>
      <c r="K256" s="29">
        <v>0</v>
      </c>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row>
    <row r="257" spans="1:44" s="11" customFormat="1" ht="117.75" customHeight="1" x14ac:dyDescent="0.2">
      <c r="A257" s="123" t="s">
        <v>147</v>
      </c>
      <c r="B257" s="61" t="s">
        <v>351</v>
      </c>
      <c r="C257" s="60"/>
      <c r="D257" s="53" t="s">
        <v>18</v>
      </c>
      <c r="E257" s="64">
        <v>42005</v>
      </c>
      <c r="F257" s="107">
        <v>42005</v>
      </c>
      <c r="G257" s="107">
        <v>43100</v>
      </c>
      <c r="H257" s="107"/>
      <c r="I257" s="51">
        <v>0</v>
      </c>
      <c r="J257" s="54">
        <v>0</v>
      </c>
      <c r="K257" s="51">
        <v>0</v>
      </c>
      <c r="L257" s="17"/>
      <c r="M257" s="17"/>
      <c r="N257" s="17"/>
      <c r="O257" s="17"/>
      <c r="P257" s="17"/>
      <c r="Q257" s="17"/>
      <c r="R257" s="17"/>
      <c r="S257" s="17"/>
      <c r="T257" s="17"/>
      <c r="U257" s="17"/>
      <c r="V257" s="17"/>
      <c r="W257" s="17"/>
      <c r="X257" s="17"/>
      <c r="Y257" s="17"/>
      <c r="Z257" s="17"/>
      <c r="AA257" s="17"/>
      <c r="AB257" s="17"/>
      <c r="AC257" s="17"/>
      <c r="AD257" s="17"/>
      <c r="AE257" s="17"/>
      <c r="AF257" s="17"/>
      <c r="AG257" s="17"/>
      <c r="AH257" s="17"/>
      <c r="AI257" s="17"/>
      <c r="AJ257" s="17"/>
      <c r="AK257" s="17"/>
      <c r="AL257" s="17"/>
      <c r="AM257" s="17"/>
      <c r="AN257" s="17"/>
      <c r="AO257" s="17"/>
      <c r="AP257" s="17"/>
      <c r="AQ257" s="17"/>
      <c r="AR257" s="17"/>
    </row>
    <row r="258" spans="1:44" s="11" customFormat="1" ht="145.5" customHeight="1" x14ac:dyDescent="0.2">
      <c r="A258" s="123"/>
      <c r="B258" s="154" t="s">
        <v>483</v>
      </c>
      <c r="C258" s="14"/>
      <c r="D258" s="77" t="s">
        <v>18</v>
      </c>
      <c r="E258" s="23" t="s">
        <v>4</v>
      </c>
      <c r="F258" s="152" t="s">
        <v>4</v>
      </c>
      <c r="G258" s="153">
        <v>42185</v>
      </c>
      <c r="H258" s="152" t="s">
        <v>551</v>
      </c>
      <c r="I258" s="23" t="s">
        <v>4</v>
      </c>
      <c r="J258" s="23" t="s">
        <v>4</v>
      </c>
      <c r="K258" s="23" t="s">
        <v>4</v>
      </c>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c r="AN258" s="17"/>
      <c r="AO258" s="17"/>
      <c r="AP258" s="17"/>
      <c r="AQ258" s="17"/>
      <c r="AR258" s="17"/>
    </row>
    <row r="259" spans="1:44" s="94" customFormat="1" ht="178.5" customHeight="1" x14ac:dyDescent="0.2">
      <c r="A259" s="119" t="s">
        <v>148</v>
      </c>
      <c r="B259" s="73" t="s">
        <v>309</v>
      </c>
      <c r="C259" s="63"/>
      <c r="D259" s="53" t="s">
        <v>18</v>
      </c>
      <c r="E259" s="64">
        <v>42005</v>
      </c>
      <c r="F259" s="107">
        <v>42005</v>
      </c>
      <c r="G259" s="107">
        <v>43100</v>
      </c>
      <c r="H259" s="107"/>
      <c r="I259" s="46">
        <f>I260</f>
        <v>3389.45</v>
      </c>
      <c r="J259" s="46">
        <f>J260</f>
        <v>1768.72</v>
      </c>
      <c r="K259" s="46">
        <f>K260</f>
        <v>0</v>
      </c>
    </row>
    <row r="260" spans="1:44" s="94" customFormat="1" ht="117" customHeight="1" x14ac:dyDescent="0.2">
      <c r="A260" s="123" t="s">
        <v>149</v>
      </c>
      <c r="B260" s="124" t="s">
        <v>310</v>
      </c>
      <c r="C260" s="60"/>
      <c r="D260" s="53" t="s">
        <v>18</v>
      </c>
      <c r="E260" s="64">
        <v>42005</v>
      </c>
      <c r="F260" s="107">
        <v>42005</v>
      </c>
      <c r="G260" s="107">
        <v>43100</v>
      </c>
      <c r="H260" s="107"/>
      <c r="I260" s="29">
        <v>3389.45</v>
      </c>
      <c r="J260" s="29">
        <v>1768.72</v>
      </c>
      <c r="K260" s="29">
        <v>0</v>
      </c>
    </row>
    <row r="261" spans="1:44" s="11" customFormat="1" ht="89.25" customHeight="1" x14ac:dyDescent="0.2">
      <c r="A261" s="123" t="s">
        <v>150</v>
      </c>
      <c r="B261" s="60" t="s">
        <v>311</v>
      </c>
      <c r="C261" s="60"/>
      <c r="D261" s="53" t="s">
        <v>18</v>
      </c>
      <c r="E261" s="64">
        <v>42005</v>
      </c>
      <c r="F261" s="107">
        <v>42005</v>
      </c>
      <c r="G261" s="107">
        <v>43100</v>
      </c>
      <c r="H261" s="107"/>
      <c r="I261" s="51">
        <v>0</v>
      </c>
      <c r="J261" s="51">
        <v>0</v>
      </c>
      <c r="K261" s="51">
        <v>0</v>
      </c>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c r="AN261" s="17"/>
      <c r="AO261" s="17"/>
      <c r="AP261" s="17"/>
      <c r="AQ261" s="17"/>
      <c r="AR261" s="17"/>
    </row>
    <row r="262" spans="1:44" s="11" customFormat="1" ht="102.75" customHeight="1" x14ac:dyDescent="0.2">
      <c r="A262" s="123"/>
      <c r="B262" s="92" t="s">
        <v>484</v>
      </c>
      <c r="C262" s="14" t="s">
        <v>556</v>
      </c>
      <c r="D262" s="77" t="s">
        <v>18</v>
      </c>
      <c r="E262" s="23" t="s">
        <v>4</v>
      </c>
      <c r="F262" s="152" t="s">
        <v>4</v>
      </c>
      <c r="G262" s="153">
        <v>42094</v>
      </c>
      <c r="H262" s="152" t="s">
        <v>536</v>
      </c>
      <c r="I262" s="6" t="s">
        <v>4</v>
      </c>
      <c r="J262" s="6" t="s">
        <v>4</v>
      </c>
      <c r="K262" s="6" t="s">
        <v>4</v>
      </c>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c r="AN262" s="17"/>
      <c r="AO262" s="17"/>
      <c r="AP262" s="17"/>
      <c r="AQ262" s="17"/>
      <c r="AR262" s="17"/>
    </row>
    <row r="263" spans="1:44" s="11" customFormat="1" ht="102.75" customHeight="1" x14ac:dyDescent="0.2">
      <c r="A263" s="123"/>
      <c r="B263" s="66" t="s">
        <v>485</v>
      </c>
      <c r="C263" s="14" t="s">
        <v>556</v>
      </c>
      <c r="D263" s="77" t="s">
        <v>18</v>
      </c>
      <c r="E263" s="23" t="s">
        <v>4</v>
      </c>
      <c r="F263" s="152" t="s">
        <v>4</v>
      </c>
      <c r="G263" s="153">
        <v>42460</v>
      </c>
      <c r="H263" s="153"/>
      <c r="I263" s="6" t="s">
        <v>4</v>
      </c>
      <c r="J263" s="6" t="s">
        <v>4</v>
      </c>
      <c r="K263" s="6" t="s">
        <v>4</v>
      </c>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c r="AL263" s="17"/>
      <c r="AM263" s="17"/>
      <c r="AN263" s="17"/>
      <c r="AO263" s="17"/>
      <c r="AP263" s="17"/>
      <c r="AQ263" s="17"/>
      <c r="AR263" s="17"/>
    </row>
    <row r="264" spans="1:44" s="8" customFormat="1" ht="102.75" customHeight="1" x14ac:dyDescent="0.2">
      <c r="A264" s="123"/>
      <c r="B264" s="66" t="s">
        <v>486</v>
      </c>
      <c r="C264" s="14" t="s">
        <v>556</v>
      </c>
      <c r="D264" s="77" t="s">
        <v>18</v>
      </c>
      <c r="E264" s="23" t="s">
        <v>4</v>
      </c>
      <c r="F264" s="152" t="s">
        <v>4</v>
      </c>
      <c r="G264" s="153">
        <v>42825</v>
      </c>
      <c r="H264" s="153"/>
      <c r="I264" s="6" t="s">
        <v>4</v>
      </c>
      <c r="J264" s="6" t="s">
        <v>4</v>
      </c>
      <c r="K264" s="6" t="s">
        <v>4</v>
      </c>
      <c r="L264" s="35"/>
      <c r="M264" s="35"/>
      <c r="N264" s="35"/>
      <c r="O264" s="35"/>
      <c r="P264" s="35"/>
      <c r="Q264" s="35"/>
      <c r="R264" s="35"/>
      <c r="S264" s="35"/>
      <c r="T264" s="35"/>
      <c r="U264" s="35"/>
      <c r="V264" s="35"/>
      <c r="W264" s="35"/>
      <c r="X264" s="35"/>
      <c r="Y264" s="35"/>
      <c r="Z264" s="35"/>
      <c r="AA264" s="35"/>
      <c r="AB264" s="35"/>
      <c r="AC264" s="35"/>
      <c r="AD264" s="35"/>
      <c r="AE264" s="35"/>
      <c r="AF264" s="35"/>
      <c r="AG264" s="35"/>
      <c r="AH264" s="35"/>
      <c r="AI264" s="35"/>
      <c r="AJ264" s="35"/>
      <c r="AK264" s="35"/>
      <c r="AL264" s="35"/>
      <c r="AM264" s="35"/>
      <c r="AN264" s="35"/>
      <c r="AO264" s="35"/>
      <c r="AP264" s="35"/>
      <c r="AQ264" s="35"/>
      <c r="AR264" s="35"/>
    </row>
    <row r="265" spans="1:44" ht="138" customHeight="1" x14ac:dyDescent="0.2">
      <c r="A265" s="119" t="s">
        <v>151</v>
      </c>
      <c r="B265" s="63" t="s">
        <v>312</v>
      </c>
      <c r="C265" s="63"/>
      <c r="D265" s="53" t="s">
        <v>18</v>
      </c>
      <c r="E265" s="64">
        <v>42005</v>
      </c>
      <c r="F265" s="107">
        <v>42005</v>
      </c>
      <c r="G265" s="107">
        <v>43100</v>
      </c>
      <c r="H265" s="107"/>
      <c r="I265" s="46">
        <f>I266+I267</f>
        <v>6966.62</v>
      </c>
      <c r="J265" s="46">
        <f>J266</f>
        <v>1500</v>
      </c>
      <c r="K265" s="46">
        <f>K266</f>
        <v>0</v>
      </c>
    </row>
    <row r="266" spans="1:44" ht="83.25" customHeight="1" x14ac:dyDescent="0.2">
      <c r="A266" s="123" t="s">
        <v>152</v>
      </c>
      <c r="B266" s="60" t="s">
        <v>313</v>
      </c>
      <c r="C266" s="60"/>
      <c r="D266" s="53" t="s">
        <v>18</v>
      </c>
      <c r="E266" s="64">
        <v>42005</v>
      </c>
      <c r="F266" s="107">
        <v>42005</v>
      </c>
      <c r="G266" s="107">
        <v>43100</v>
      </c>
      <c r="H266" s="107"/>
      <c r="I266" s="29">
        <v>6966.62</v>
      </c>
      <c r="J266" s="29">
        <v>1500</v>
      </c>
      <c r="K266" s="29">
        <v>0</v>
      </c>
    </row>
    <row r="267" spans="1:44" s="11" customFormat="1" ht="119.25" customHeight="1" x14ac:dyDescent="0.2">
      <c r="A267" s="123" t="s">
        <v>153</v>
      </c>
      <c r="B267" s="59" t="s">
        <v>314</v>
      </c>
      <c r="C267" s="59"/>
      <c r="D267" s="53" t="s">
        <v>18</v>
      </c>
      <c r="E267" s="65">
        <v>42005</v>
      </c>
      <c r="F267" s="65">
        <v>42005</v>
      </c>
      <c r="G267" s="65">
        <v>43100</v>
      </c>
      <c r="H267" s="65"/>
      <c r="I267" s="29">
        <v>0</v>
      </c>
      <c r="J267" s="21">
        <v>0</v>
      </c>
      <c r="K267" s="21">
        <v>0</v>
      </c>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c r="AI267" s="17"/>
      <c r="AJ267" s="17"/>
      <c r="AK267" s="17"/>
      <c r="AL267" s="17"/>
      <c r="AM267" s="17"/>
      <c r="AN267" s="17"/>
      <c r="AO267" s="17"/>
      <c r="AP267" s="17"/>
      <c r="AQ267" s="17"/>
      <c r="AR267" s="17"/>
    </row>
    <row r="268" spans="1:44" s="11" customFormat="1" ht="103.5" customHeight="1" x14ac:dyDescent="0.2">
      <c r="A268" s="130" t="s">
        <v>427</v>
      </c>
      <c r="B268" s="61" t="s">
        <v>315</v>
      </c>
      <c r="C268" s="61"/>
      <c r="D268" s="91" t="s">
        <v>18</v>
      </c>
      <c r="E268" s="104">
        <v>42005</v>
      </c>
      <c r="F268" s="104">
        <v>42005</v>
      </c>
      <c r="G268" s="104">
        <v>43100</v>
      </c>
      <c r="H268" s="104"/>
      <c r="I268" s="31">
        <v>0</v>
      </c>
      <c r="J268" s="32">
        <v>0</v>
      </c>
      <c r="K268" s="32">
        <v>0</v>
      </c>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c r="AJ268" s="17"/>
      <c r="AK268" s="17"/>
      <c r="AL268" s="17"/>
      <c r="AM268" s="17"/>
      <c r="AN268" s="17"/>
      <c r="AO268" s="17"/>
      <c r="AP268" s="17"/>
      <c r="AQ268" s="17"/>
      <c r="AR268" s="17"/>
    </row>
    <row r="269" spans="1:44" s="8" customFormat="1" ht="84.75" customHeight="1" x14ac:dyDescent="0.2">
      <c r="A269" s="157"/>
      <c r="B269" s="154" t="s">
        <v>487</v>
      </c>
      <c r="C269" s="14"/>
      <c r="D269" s="77" t="s">
        <v>18</v>
      </c>
      <c r="E269" s="23" t="s">
        <v>4</v>
      </c>
      <c r="F269" s="152" t="s">
        <v>4</v>
      </c>
      <c r="G269" s="153">
        <v>42185</v>
      </c>
      <c r="H269" s="153" t="s">
        <v>553</v>
      </c>
      <c r="I269" s="23" t="s">
        <v>4</v>
      </c>
      <c r="J269" s="23" t="s">
        <v>4</v>
      </c>
      <c r="K269" s="23" t="s">
        <v>4</v>
      </c>
      <c r="L269" s="35"/>
      <c r="M269" s="35"/>
      <c r="N269" s="35"/>
      <c r="O269" s="35"/>
      <c r="P269" s="35"/>
      <c r="Q269" s="35"/>
      <c r="R269" s="35"/>
      <c r="S269" s="35"/>
      <c r="T269" s="35"/>
      <c r="U269" s="35"/>
      <c r="V269" s="35"/>
      <c r="W269" s="35"/>
      <c r="X269" s="35"/>
      <c r="Y269" s="35"/>
      <c r="Z269" s="35"/>
      <c r="AA269" s="35"/>
      <c r="AB269" s="35"/>
      <c r="AC269" s="35"/>
      <c r="AD269" s="35"/>
      <c r="AE269" s="35"/>
      <c r="AF269" s="35"/>
      <c r="AG269" s="35"/>
      <c r="AH269" s="35"/>
      <c r="AI269" s="35"/>
      <c r="AJ269" s="35"/>
      <c r="AK269" s="35"/>
      <c r="AL269" s="35"/>
      <c r="AM269" s="35"/>
      <c r="AN269" s="35"/>
      <c r="AO269" s="35"/>
      <c r="AP269" s="35"/>
      <c r="AQ269" s="35"/>
      <c r="AR269" s="35"/>
    </row>
    <row r="270" spans="1:44" ht="86.25" customHeight="1" x14ac:dyDescent="0.2">
      <c r="A270" s="138"/>
      <c r="B270" s="154" t="s">
        <v>488</v>
      </c>
      <c r="C270" s="14"/>
      <c r="D270" s="92" t="s">
        <v>18</v>
      </c>
      <c r="E270" s="23" t="s">
        <v>4</v>
      </c>
      <c r="F270" s="152" t="s">
        <v>4</v>
      </c>
      <c r="G270" s="153">
        <v>42368</v>
      </c>
      <c r="H270" s="153"/>
      <c r="I270" s="23" t="s">
        <v>4</v>
      </c>
      <c r="J270" s="23" t="s">
        <v>4</v>
      </c>
      <c r="K270" s="23" t="s">
        <v>4</v>
      </c>
    </row>
    <row r="271" spans="1:44" s="143" customFormat="1" ht="86.25" customHeight="1" x14ac:dyDescent="0.2">
      <c r="A271" s="157"/>
      <c r="B271" s="154" t="s">
        <v>489</v>
      </c>
      <c r="C271" s="151"/>
      <c r="D271" s="154" t="s">
        <v>18</v>
      </c>
      <c r="E271" s="152" t="s">
        <v>4</v>
      </c>
      <c r="F271" s="152" t="s">
        <v>4</v>
      </c>
      <c r="G271" s="153">
        <v>42368</v>
      </c>
      <c r="H271" s="153"/>
      <c r="I271" s="152" t="s">
        <v>4</v>
      </c>
      <c r="J271" s="152" t="s">
        <v>4</v>
      </c>
      <c r="K271" s="152" t="s">
        <v>4</v>
      </c>
      <c r="L271" s="147"/>
      <c r="M271" s="147"/>
      <c r="N271" s="147"/>
      <c r="O271" s="147"/>
      <c r="P271" s="147"/>
      <c r="Q271" s="147"/>
      <c r="R271" s="147"/>
      <c r="S271" s="147"/>
      <c r="T271" s="147"/>
      <c r="U271" s="147"/>
      <c r="V271" s="147"/>
      <c r="W271" s="147"/>
      <c r="X271" s="147"/>
      <c r="Y271" s="147"/>
      <c r="Z271" s="147"/>
      <c r="AA271" s="147"/>
      <c r="AB271" s="147"/>
      <c r="AC271" s="147"/>
      <c r="AD271" s="147"/>
      <c r="AE271" s="147"/>
      <c r="AF271" s="147"/>
      <c r="AG271" s="147"/>
      <c r="AH271" s="147"/>
      <c r="AI271" s="147"/>
      <c r="AJ271" s="147"/>
      <c r="AK271" s="147"/>
      <c r="AL271" s="147"/>
      <c r="AM271" s="147"/>
      <c r="AN271" s="147"/>
      <c r="AO271" s="147"/>
      <c r="AP271" s="147"/>
      <c r="AQ271" s="147"/>
      <c r="AR271" s="147"/>
    </row>
    <row r="272" spans="1:44" ht="87" customHeight="1" x14ac:dyDescent="0.2">
      <c r="A272" s="132"/>
      <c r="B272" s="154" t="s">
        <v>490</v>
      </c>
      <c r="C272" s="14"/>
      <c r="D272" s="92" t="s">
        <v>18</v>
      </c>
      <c r="E272" s="23" t="s">
        <v>4</v>
      </c>
      <c r="F272" s="152" t="s">
        <v>4</v>
      </c>
      <c r="G272" s="153">
        <v>42643</v>
      </c>
      <c r="H272" s="153"/>
      <c r="I272" s="23" t="s">
        <v>4</v>
      </c>
      <c r="J272" s="23" t="s">
        <v>4</v>
      </c>
      <c r="K272" s="23" t="s">
        <v>4</v>
      </c>
    </row>
    <row r="273" spans="1:44" s="11" customFormat="1" ht="156.75" customHeight="1" x14ac:dyDescent="0.2">
      <c r="A273" s="119" t="s">
        <v>357</v>
      </c>
      <c r="B273" s="127" t="s">
        <v>316</v>
      </c>
      <c r="C273" s="127"/>
      <c r="D273" s="93" t="s">
        <v>18</v>
      </c>
      <c r="E273" s="65">
        <v>42005</v>
      </c>
      <c r="F273" s="65">
        <v>42005</v>
      </c>
      <c r="G273" s="65">
        <v>43100</v>
      </c>
      <c r="H273" s="65"/>
      <c r="I273" s="20">
        <f>I274</f>
        <v>0</v>
      </c>
      <c r="J273" s="20">
        <v>0</v>
      </c>
      <c r="K273" s="20">
        <v>0</v>
      </c>
      <c r="L273" s="17"/>
      <c r="M273" s="17"/>
      <c r="N273" s="17"/>
      <c r="O273" s="17"/>
      <c r="P273" s="17"/>
      <c r="Q273" s="17"/>
      <c r="R273" s="17"/>
      <c r="S273" s="17"/>
      <c r="T273" s="17"/>
      <c r="U273" s="17"/>
      <c r="V273" s="17"/>
      <c r="W273" s="17"/>
      <c r="X273" s="17"/>
      <c r="Y273" s="17"/>
      <c r="Z273" s="17"/>
      <c r="AA273" s="17"/>
      <c r="AB273" s="17"/>
      <c r="AC273" s="17"/>
      <c r="AD273" s="17"/>
      <c r="AE273" s="17"/>
      <c r="AF273" s="17"/>
      <c r="AG273" s="17"/>
      <c r="AH273" s="17"/>
      <c r="AI273" s="17"/>
      <c r="AJ273" s="17"/>
      <c r="AK273" s="17"/>
      <c r="AL273" s="17"/>
      <c r="AM273" s="17"/>
      <c r="AN273" s="17"/>
      <c r="AO273" s="17"/>
      <c r="AP273" s="17"/>
      <c r="AQ273" s="17"/>
      <c r="AR273" s="17"/>
    </row>
    <row r="274" spans="1:44" ht="90" customHeight="1" x14ac:dyDescent="0.2">
      <c r="A274" s="125" t="s">
        <v>358</v>
      </c>
      <c r="B274" s="160" t="s">
        <v>448</v>
      </c>
      <c r="C274" s="126"/>
      <c r="D274" s="93" t="s">
        <v>18</v>
      </c>
      <c r="E274" s="65">
        <v>42005</v>
      </c>
      <c r="F274" s="65">
        <v>42005</v>
      </c>
      <c r="G274" s="65">
        <v>43100</v>
      </c>
      <c r="H274" s="65"/>
      <c r="I274" s="22">
        <v>0</v>
      </c>
      <c r="J274" s="22">
        <v>0</v>
      </c>
      <c r="K274" s="22">
        <v>0</v>
      </c>
    </row>
    <row r="275" spans="1:44" ht="86.25" customHeight="1" x14ac:dyDescent="0.2">
      <c r="A275" s="125" t="s">
        <v>359</v>
      </c>
      <c r="B275" s="160" t="s">
        <v>449</v>
      </c>
      <c r="C275" s="126"/>
      <c r="D275" s="93" t="s">
        <v>18</v>
      </c>
      <c r="E275" s="65">
        <v>42005</v>
      </c>
      <c r="F275" s="65">
        <v>42005</v>
      </c>
      <c r="G275" s="65">
        <v>43100</v>
      </c>
      <c r="H275" s="65"/>
      <c r="I275" s="21">
        <v>0</v>
      </c>
      <c r="J275" s="22">
        <v>0</v>
      </c>
      <c r="K275" s="22">
        <v>0</v>
      </c>
    </row>
    <row r="276" spans="1:44" ht="86.25" customHeight="1" x14ac:dyDescent="0.2">
      <c r="A276" s="125"/>
      <c r="B276" s="92" t="s">
        <v>491</v>
      </c>
      <c r="C276" s="14"/>
      <c r="D276" s="92" t="s">
        <v>18</v>
      </c>
      <c r="E276" s="23" t="s">
        <v>4</v>
      </c>
      <c r="F276" s="152" t="s">
        <v>4</v>
      </c>
      <c r="G276" s="153">
        <v>42369</v>
      </c>
      <c r="H276" s="153"/>
      <c r="I276" s="23" t="s">
        <v>4</v>
      </c>
      <c r="J276" s="23" t="s">
        <v>4</v>
      </c>
      <c r="K276" s="23" t="s">
        <v>4</v>
      </c>
    </row>
    <row r="277" spans="1:44" s="18" customFormat="1" ht="154.5" customHeight="1" x14ac:dyDescent="0.2">
      <c r="A277" s="119" t="s">
        <v>154</v>
      </c>
      <c r="B277" s="109" t="s">
        <v>317</v>
      </c>
      <c r="C277" s="110"/>
      <c r="D277" s="93" t="s">
        <v>18</v>
      </c>
      <c r="E277" s="65">
        <v>42005</v>
      </c>
      <c r="F277" s="65">
        <v>42005</v>
      </c>
      <c r="G277" s="65">
        <v>43100</v>
      </c>
      <c r="H277" s="65"/>
      <c r="I277" s="20">
        <f>I278</f>
        <v>0</v>
      </c>
      <c r="J277" s="20">
        <v>0</v>
      </c>
      <c r="K277" s="20">
        <f>K278</f>
        <v>0</v>
      </c>
      <c r="L277" s="39"/>
      <c r="M277" s="39"/>
      <c r="N277" s="39"/>
      <c r="O277" s="39"/>
      <c r="P277" s="39"/>
      <c r="Q277" s="39"/>
      <c r="R277" s="39"/>
      <c r="S277" s="39"/>
      <c r="T277" s="39"/>
      <c r="U277" s="39"/>
      <c r="V277" s="39"/>
      <c r="W277" s="39"/>
      <c r="X277" s="39"/>
      <c r="Y277" s="39"/>
      <c r="Z277" s="39"/>
      <c r="AA277" s="39"/>
      <c r="AB277" s="39"/>
      <c r="AC277" s="39"/>
      <c r="AD277" s="39"/>
      <c r="AE277" s="39"/>
      <c r="AF277" s="39"/>
      <c r="AG277" s="39"/>
      <c r="AH277" s="39"/>
      <c r="AI277" s="39"/>
      <c r="AJ277" s="39"/>
      <c r="AK277" s="39"/>
      <c r="AL277" s="39"/>
      <c r="AM277" s="39"/>
      <c r="AN277" s="39"/>
      <c r="AO277" s="39"/>
      <c r="AP277" s="39"/>
      <c r="AQ277" s="39"/>
      <c r="AR277" s="39"/>
    </row>
    <row r="278" spans="1:44" s="18" customFormat="1" ht="93.75" customHeight="1" x14ac:dyDescent="0.2">
      <c r="A278" s="123" t="s">
        <v>155</v>
      </c>
      <c r="B278" s="110" t="s">
        <v>318</v>
      </c>
      <c r="C278" s="110"/>
      <c r="D278" s="93" t="s">
        <v>18</v>
      </c>
      <c r="E278" s="65">
        <v>42005</v>
      </c>
      <c r="F278" s="65">
        <v>42005</v>
      </c>
      <c r="G278" s="65">
        <v>43100</v>
      </c>
      <c r="H278" s="65"/>
      <c r="I278" s="21">
        <v>0</v>
      </c>
      <c r="J278" s="21">
        <v>0</v>
      </c>
      <c r="K278" s="21">
        <v>0</v>
      </c>
      <c r="L278" s="39"/>
      <c r="M278" s="39"/>
      <c r="N278" s="39"/>
      <c r="O278" s="39"/>
      <c r="P278" s="39"/>
      <c r="Q278" s="39"/>
      <c r="R278" s="39"/>
      <c r="S278" s="39"/>
      <c r="T278" s="39"/>
      <c r="U278" s="39"/>
      <c r="V278" s="39"/>
      <c r="W278" s="39"/>
      <c r="X278" s="39"/>
      <c r="Y278" s="39"/>
      <c r="Z278" s="39"/>
      <c r="AA278" s="39"/>
      <c r="AB278" s="39"/>
      <c r="AC278" s="39"/>
      <c r="AD278" s="39"/>
      <c r="AE278" s="39"/>
      <c r="AF278" s="39"/>
      <c r="AG278" s="39"/>
      <c r="AH278" s="39"/>
      <c r="AI278" s="39"/>
      <c r="AJ278" s="39"/>
      <c r="AK278" s="39"/>
      <c r="AL278" s="39"/>
      <c r="AM278" s="39"/>
      <c r="AN278" s="39"/>
      <c r="AO278" s="39"/>
      <c r="AP278" s="39"/>
      <c r="AQ278" s="39"/>
      <c r="AR278" s="39"/>
    </row>
    <row r="279" spans="1:44" s="18" customFormat="1" ht="87.75" customHeight="1" x14ac:dyDescent="0.2">
      <c r="A279" s="123" t="s">
        <v>156</v>
      </c>
      <c r="B279" s="110" t="s">
        <v>319</v>
      </c>
      <c r="C279" s="110"/>
      <c r="D279" s="93" t="s">
        <v>18</v>
      </c>
      <c r="E279" s="65">
        <v>42005</v>
      </c>
      <c r="F279" s="65">
        <v>42005</v>
      </c>
      <c r="G279" s="65">
        <v>43100</v>
      </c>
      <c r="H279" s="65"/>
      <c r="I279" s="29">
        <v>0</v>
      </c>
      <c r="J279" s="21">
        <v>0</v>
      </c>
      <c r="K279" s="29">
        <v>0</v>
      </c>
      <c r="L279" s="39"/>
      <c r="M279" s="39"/>
      <c r="N279" s="39"/>
      <c r="O279" s="39"/>
      <c r="P279" s="39"/>
      <c r="Q279" s="39"/>
      <c r="R279" s="39"/>
      <c r="S279" s="39"/>
      <c r="T279" s="39"/>
      <c r="U279" s="39"/>
      <c r="V279" s="39"/>
      <c r="W279" s="39"/>
      <c r="X279" s="39"/>
      <c r="Y279" s="39"/>
      <c r="Z279" s="39"/>
      <c r="AA279" s="39"/>
      <c r="AB279" s="39"/>
      <c r="AC279" s="39"/>
      <c r="AD279" s="39"/>
      <c r="AE279" s="39"/>
      <c r="AF279" s="39"/>
      <c r="AG279" s="39"/>
      <c r="AH279" s="39"/>
      <c r="AI279" s="39"/>
      <c r="AJ279" s="39"/>
      <c r="AK279" s="39"/>
      <c r="AL279" s="39"/>
      <c r="AM279" s="39"/>
      <c r="AN279" s="39"/>
      <c r="AO279" s="39"/>
      <c r="AP279" s="39"/>
      <c r="AQ279" s="39"/>
      <c r="AR279" s="39"/>
    </row>
    <row r="280" spans="1:44" ht="81.75" customHeight="1" x14ac:dyDescent="0.2">
      <c r="A280" s="123"/>
      <c r="B280" s="92" t="s">
        <v>492</v>
      </c>
      <c r="C280" s="92"/>
      <c r="D280" s="92" t="s">
        <v>18</v>
      </c>
      <c r="E280" s="24" t="s">
        <v>4</v>
      </c>
      <c r="F280" s="153" t="s">
        <v>4</v>
      </c>
      <c r="G280" s="153">
        <v>42277</v>
      </c>
      <c r="H280" s="153"/>
      <c r="I280" s="6" t="s">
        <v>4</v>
      </c>
      <c r="J280" s="6" t="s">
        <v>4</v>
      </c>
      <c r="K280" s="6" t="s">
        <v>4</v>
      </c>
    </row>
    <row r="281" spans="1:44" ht="142.5" customHeight="1" x14ac:dyDescent="0.2">
      <c r="A281" s="119" t="s">
        <v>188</v>
      </c>
      <c r="B281" s="73" t="s">
        <v>320</v>
      </c>
      <c r="C281" s="60"/>
      <c r="D281" s="53" t="s">
        <v>18</v>
      </c>
      <c r="E281" s="64">
        <v>42005</v>
      </c>
      <c r="F281" s="107">
        <v>42005</v>
      </c>
      <c r="G281" s="107">
        <v>43100</v>
      </c>
      <c r="H281" s="107"/>
      <c r="I281" s="46">
        <f>SUM(I282:I283)</f>
        <v>7444.92</v>
      </c>
      <c r="J281" s="46">
        <f>J282</f>
        <v>3030</v>
      </c>
      <c r="K281" s="46">
        <f>SUM(K282:K283)</f>
        <v>1023.1</v>
      </c>
    </row>
    <row r="282" spans="1:44" ht="87.75" customHeight="1" x14ac:dyDescent="0.2">
      <c r="A282" s="123" t="s">
        <v>189</v>
      </c>
      <c r="B282" s="124" t="s">
        <v>321</v>
      </c>
      <c r="C282" s="60"/>
      <c r="D282" s="53" t="s">
        <v>18</v>
      </c>
      <c r="E282" s="64">
        <v>42005</v>
      </c>
      <c r="F282" s="107">
        <v>42005</v>
      </c>
      <c r="G282" s="107">
        <v>43100</v>
      </c>
      <c r="H282" s="107"/>
      <c r="I282" s="22">
        <v>7444.92</v>
      </c>
      <c r="J282" s="54">
        <v>3030</v>
      </c>
      <c r="K282" s="54">
        <v>1023.1</v>
      </c>
    </row>
    <row r="283" spans="1:44" s="11" customFormat="1" ht="88.5" customHeight="1" x14ac:dyDescent="0.2">
      <c r="A283" s="123" t="s">
        <v>190</v>
      </c>
      <c r="B283" s="61" t="s">
        <v>322</v>
      </c>
      <c r="C283" s="59"/>
      <c r="D283" s="53" t="s">
        <v>18</v>
      </c>
      <c r="E283" s="65">
        <v>42005</v>
      </c>
      <c r="F283" s="65">
        <v>42005</v>
      </c>
      <c r="G283" s="104">
        <v>43100</v>
      </c>
      <c r="H283" s="104"/>
      <c r="I283" s="54">
        <v>0</v>
      </c>
      <c r="J283" s="54">
        <v>0</v>
      </c>
      <c r="K283" s="54">
        <v>0</v>
      </c>
      <c r="L283" s="17"/>
      <c r="M283" s="17"/>
      <c r="N283" s="17"/>
      <c r="O283" s="17"/>
      <c r="P283" s="17"/>
      <c r="Q283" s="17"/>
      <c r="R283" s="17"/>
      <c r="S283" s="17"/>
      <c r="T283" s="17"/>
      <c r="U283" s="17"/>
      <c r="V283" s="17"/>
      <c r="W283" s="17"/>
      <c r="X283" s="17"/>
      <c r="Y283" s="17"/>
      <c r="Z283" s="17"/>
      <c r="AA283" s="17"/>
      <c r="AB283" s="17"/>
      <c r="AC283" s="17"/>
      <c r="AD283" s="17"/>
      <c r="AE283" s="17"/>
      <c r="AF283" s="17"/>
      <c r="AG283" s="17"/>
      <c r="AH283" s="17"/>
      <c r="AI283" s="17"/>
      <c r="AJ283" s="17"/>
      <c r="AK283" s="17"/>
      <c r="AL283" s="17"/>
      <c r="AM283" s="17"/>
      <c r="AN283" s="17"/>
      <c r="AO283" s="17"/>
      <c r="AP283" s="17"/>
      <c r="AQ283" s="17"/>
      <c r="AR283" s="17"/>
    </row>
    <row r="284" spans="1:44" s="11" customFormat="1" ht="84.75" customHeight="1" x14ac:dyDescent="0.2">
      <c r="A284" s="123"/>
      <c r="B284" s="92" t="s">
        <v>493</v>
      </c>
      <c r="C284" s="81"/>
      <c r="D284" s="81" t="s">
        <v>18</v>
      </c>
      <c r="E284" s="24" t="s">
        <v>4</v>
      </c>
      <c r="F284" s="153" t="s">
        <v>4</v>
      </c>
      <c r="G284" s="153">
        <v>42277</v>
      </c>
      <c r="H284" s="153"/>
      <c r="I284" s="23" t="s">
        <v>4</v>
      </c>
      <c r="J284" s="23" t="s">
        <v>4</v>
      </c>
      <c r="K284" s="23" t="s">
        <v>4</v>
      </c>
      <c r="L284" s="17"/>
      <c r="M284" s="17"/>
      <c r="N284" s="17"/>
      <c r="O284" s="17"/>
      <c r="P284" s="17"/>
      <c r="Q284" s="17"/>
      <c r="R284" s="17"/>
      <c r="S284" s="17"/>
      <c r="T284" s="17"/>
      <c r="U284" s="17"/>
      <c r="V284" s="17"/>
      <c r="W284" s="17"/>
      <c r="X284" s="17"/>
      <c r="Y284" s="17"/>
      <c r="Z284" s="17"/>
      <c r="AA284" s="17"/>
      <c r="AB284" s="17"/>
      <c r="AC284" s="17"/>
      <c r="AD284" s="17"/>
      <c r="AE284" s="17"/>
      <c r="AF284" s="17"/>
      <c r="AG284" s="17"/>
      <c r="AH284" s="17"/>
      <c r="AI284" s="17"/>
      <c r="AJ284" s="17"/>
      <c r="AK284" s="17"/>
      <c r="AL284" s="17"/>
      <c r="AM284" s="17"/>
      <c r="AN284" s="17"/>
      <c r="AO284" s="17"/>
      <c r="AP284" s="17"/>
      <c r="AQ284" s="17"/>
      <c r="AR284" s="17"/>
    </row>
    <row r="285" spans="1:44" s="11" customFormat="1" ht="183.75" customHeight="1" x14ac:dyDescent="0.2">
      <c r="A285" s="119" t="s">
        <v>157</v>
      </c>
      <c r="B285" s="58" t="s">
        <v>323</v>
      </c>
      <c r="C285" s="59"/>
      <c r="D285" s="93" t="s">
        <v>18</v>
      </c>
      <c r="E285" s="65">
        <v>42005</v>
      </c>
      <c r="F285" s="65">
        <v>42005</v>
      </c>
      <c r="G285" s="65">
        <v>43100</v>
      </c>
      <c r="H285" s="65"/>
      <c r="I285" s="20">
        <f>I286</f>
        <v>12528.14</v>
      </c>
      <c r="J285" s="20">
        <f>J286</f>
        <v>1356.36</v>
      </c>
      <c r="K285" s="20">
        <f>K286</f>
        <v>5343.18</v>
      </c>
      <c r="L285" s="17"/>
      <c r="M285" s="17"/>
      <c r="N285" s="17"/>
      <c r="O285" s="17"/>
      <c r="P285" s="17"/>
      <c r="Q285" s="17"/>
      <c r="R285" s="17"/>
      <c r="S285" s="17"/>
      <c r="T285" s="17"/>
      <c r="U285" s="17"/>
      <c r="V285" s="17"/>
      <c r="W285" s="17"/>
      <c r="X285" s="17"/>
      <c r="Y285" s="17"/>
      <c r="Z285" s="17"/>
      <c r="AA285" s="17"/>
      <c r="AB285" s="17"/>
      <c r="AC285" s="17"/>
      <c r="AD285" s="17"/>
      <c r="AE285" s="17"/>
      <c r="AF285" s="17"/>
      <c r="AG285" s="17"/>
      <c r="AH285" s="17"/>
      <c r="AI285" s="17"/>
      <c r="AJ285" s="17"/>
      <c r="AK285" s="17"/>
      <c r="AL285" s="17"/>
      <c r="AM285" s="17"/>
      <c r="AN285" s="17"/>
      <c r="AO285" s="17"/>
      <c r="AP285" s="17"/>
      <c r="AQ285" s="17"/>
      <c r="AR285" s="17"/>
    </row>
    <row r="286" spans="1:44" s="11" customFormat="1" ht="84.75" customHeight="1" x14ac:dyDescent="0.2">
      <c r="A286" s="123" t="s">
        <v>158</v>
      </c>
      <c r="B286" s="59" t="s">
        <v>324</v>
      </c>
      <c r="C286" s="59"/>
      <c r="D286" s="93" t="s">
        <v>18</v>
      </c>
      <c r="E286" s="65">
        <v>42005</v>
      </c>
      <c r="F286" s="65">
        <v>42005</v>
      </c>
      <c r="G286" s="65">
        <v>43100</v>
      </c>
      <c r="H286" s="65"/>
      <c r="I286" s="22">
        <v>12528.14</v>
      </c>
      <c r="J286" s="22">
        <v>1356.36</v>
      </c>
      <c r="K286" s="22">
        <v>5343.18</v>
      </c>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row>
    <row r="287" spans="1:44" ht="88.5" customHeight="1" x14ac:dyDescent="0.2">
      <c r="A287" s="123" t="s">
        <v>159</v>
      </c>
      <c r="B287" s="59" t="s">
        <v>325</v>
      </c>
      <c r="C287" s="59"/>
      <c r="D287" s="93" t="s">
        <v>18</v>
      </c>
      <c r="E287" s="65">
        <v>42005</v>
      </c>
      <c r="F287" s="65">
        <v>42005</v>
      </c>
      <c r="G287" s="65">
        <v>43100</v>
      </c>
      <c r="H287" s="65"/>
      <c r="I287" s="21">
        <v>0</v>
      </c>
      <c r="J287" s="21">
        <v>0</v>
      </c>
      <c r="K287" s="21">
        <v>0</v>
      </c>
    </row>
    <row r="288" spans="1:44" s="131" customFormat="1" ht="81.75" customHeight="1" x14ac:dyDescent="0.2">
      <c r="A288" s="123"/>
      <c r="B288" s="154" t="s">
        <v>494</v>
      </c>
      <c r="C288" s="66"/>
      <c r="D288" s="77" t="s">
        <v>18</v>
      </c>
      <c r="E288" s="24" t="s">
        <v>4</v>
      </c>
      <c r="F288" s="153" t="s">
        <v>4</v>
      </c>
      <c r="G288" s="153">
        <v>42277</v>
      </c>
      <c r="H288" s="153"/>
      <c r="I288" s="23" t="s">
        <v>4</v>
      </c>
      <c r="J288" s="23" t="s">
        <v>4</v>
      </c>
      <c r="K288" s="23" t="s">
        <v>4</v>
      </c>
    </row>
    <row r="289" spans="1:44" ht="78.75" x14ac:dyDescent="0.2">
      <c r="A289" s="139"/>
      <c r="B289" s="154" t="s">
        <v>495</v>
      </c>
      <c r="C289" s="92" t="s">
        <v>556</v>
      </c>
      <c r="D289" s="92" t="s">
        <v>18</v>
      </c>
      <c r="E289" s="24" t="s">
        <v>4</v>
      </c>
      <c r="F289" s="153" t="s">
        <v>4</v>
      </c>
      <c r="G289" s="153">
        <v>42643</v>
      </c>
      <c r="H289" s="153"/>
      <c r="I289" s="23" t="s">
        <v>4</v>
      </c>
      <c r="J289" s="23" t="s">
        <v>4</v>
      </c>
      <c r="K289" s="23" t="s">
        <v>4</v>
      </c>
    </row>
    <row r="290" spans="1:44" s="11" customFormat="1" ht="84.75" customHeight="1" x14ac:dyDescent="0.2">
      <c r="A290" s="139"/>
      <c r="B290" s="154" t="s">
        <v>496</v>
      </c>
      <c r="C290" s="92" t="s">
        <v>556</v>
      </c>
      <c r="D290" s="92" t="s">
        <v>18</v>
      </c>
      <c r="E290" s="24" t="s">
        <v>4</v>
      </c>
      <c r="F290" s="153" t="s">
        <v>4</v>
      </c>
      <c r="G290" s="153">
        <v>43008</v>
      </c>
      <c r="H290" s="153"/>
      <c r="I290" s="23" t="s">
        <v>4</v>
      </c>
      <c r="J290" s="23" t="s">
        <v>4</v>
      </c>
      <c r="K290" s="23" t="s">
        <v>4</v>
      </c>
      <c r="L290" s="17"/>
      <c r="M290" s="17"/>
      <c r="N290" s="17"/>
      <c r="O290" s="17"/>
      <c r="P290" s="17"/>
      <c r="Q290" s="17"/>
      <c r="R290" s="17"/>
      <c r="S290" s="17"/>
      <c r="T290" s="17"/>
      <c r="U290" s="17"/>
      <c r="V290" s="17"/>
      <c r="W290" s="17"/>
      <c r="X290" s="17"/>
      <c r="Y290" s="17"/>
      <c r="Z290" s="17"/>
      <c r="AA290" s="17"/>
      <c r="AB290" s="17"/>
      <c r="AC290" s="17"/>
      <c r="AD290" s="17"/>
      <c r="AE290" s="17"/>
      <c r="AF290" s="17"/>
      <c r="AG290" s="17"/>
      <c r="AH290" s="17"/>
      <c r="AI290" s="17"/>
      <c r="AJ290" s="17"/>
      <c r="AK290" s="17"/>
      <c r="AL290" s="17"/>
      <c r="AM290" s="17"/>
      <c r="AN290" s="17"/>
      <c r="AO290" s="17"/>
      <c r="AP290" s="17"/>
      <c r="AQ290" s="17"/>
      <c r="AR290" s="17"/>
    </row>
    <row r="291" spans="1:44" s="11" customFormat="1" ht="28.5" customHeight="1" x14ac:dyDescent="0.2">
      <c r="A291" s="165"/>
      <c r="B291" s="167" t="s">
        <v>12</v>
      </c>
      <c r="C291" s="167"/>
      <c r="D291" s="169"/>
      <c r="E291" s="168"/>
      <c r="F291" s="168"/>
      <c r="G291" s="168"/>
      <c r="H291" s="168"/>
      <c r="I291" s="27">
        <f>I285+I281+I277+I273+I265+I259+I255</f>
        <v>31630.219999999998</v>
      </c>
      <c r="J291" s="27">
        <f t="shared" ref="J291:K291" si="16">J285+J281+J277+J273+J265+J259+J255</f>
        <v>8155.08</v>
      </c>
      <c r="K291" s="27">
        <f t="shared" si="16"/>
        <v>6366.2800000000007</v>
      </c>
      <c r="L291" s="17"/>
      <c r="M291" s="17"/>
      <c r="N291" s="17"/>
      <c r="O291" s="17"/>
      <c r="P291" s="17"/>
      <c r="Q291" s="17"/>
      <c r="R291" s="17"/>
      <c r="S291" s="17"/>
      <c r="T291" s="17"/>
      <c r="U291" s="17"/>
      <c r="V291" s="17"/>
      <c r="W291" s="17"/>
      <c r="X291" s="17"/>
      <c r="Y291" s="17"/>
      <c r="Z291" s="17"/>
      <c r="AA291" s="17"/>
      <c r="AB291" s="17"/>
      <c r="AC291" s="17"/>
      <c r="AD291" s="17"/>
      <c r="AE291" s="17"/>
      <c r="AF291" s="17"/>
      <c r="AG291" s="17"/>
      <c r="AH291" s="17"/>
      <c r="AI291" s="17"/>
      <c r="AJ291" s="17"/>
      <c r="AK291" s="17"/>
      <c r="AL291" s="17"/>
      <c r="AM291" s="17"/>
      <c r="AN291" s="17"/>
      <c r="AO291" s="17"/>
      <c r="AP291" s="17"/>
      <c r="AQ291" s="17"/>
      <c r="AR291" s="17"/>
    </row>
    <row r="292" spans="1:44" s="11" customFormat="1" ht="27" customHeight="1" x14ac:dyDescent="0.2">
      <c r="A292" s="123"/>
      <c r="B292" s="188" t="s">
        <v>13</v>
      </c>
      <c r="C292" s="189"/>
      <c r="D292" s="189"/>
      <c r="E292" s="189"/>
      <c r="F292" s="189"/>
      <c r="G292" s="189"/>
      <c r="H292" s="189"/>
      <c r="I292" s="189"/>
      <c r="J292" s="189"/>
      <c r="K292" s="189"/>
      <c r="L292" s="17"/>
      <c r="M292" s="17"/>
      <c r="N292" s="17"/>
      <c r="O292" s="17"/>
      <c r="P292" s="17"/>
      <c r="Q292" s="17"/>
      <c r="R292" s="17"/>
      <c r="S292" s="17"/>
      <c r="T292" s="17"/>
      <c r="U292" s="17"/>
      <c r="V292" s="17"/>
      <c r="W292" s="17"/>
      <c r="X292" s="17"/>
      <c r="Y292" s="17"/>
      <c r="Z292" s="17"/>
      <c r="AA292" s="17"/>
      <c r="AB292" s="17"/>
      <c r="AC292" s="17"/>
      <c r="AD292" s="17"/>
      <c r="AE292" s="17"/>
      <c r="AF292" s="17"/>
      <c r="AG292" s="17"/>
      <c r="AH292" s="17"/>
      <c r="AI292" s="17"/>
      <c r="AJ292" s="17"/>
      <c r="AK292" s="17"/>
      <c r="AL292" s="17"/>
      <c r="AM292" s="17"/>
      <c r="AN292" s="17"/>
      <c r="AO292" s="17"/>
      <c r="AP292" s="17"/>
      <c r="AQ292" s="17"/>
      <c r="AR292" s="17"/>
    </row>
    <row r="293" spans="1:44" s="11" customFormat="1" ht="163.5" customHeight="1" x14ac:dyDescent="0.2">
      <c r="A293" s="119" t="s">
        <v>160</v>
      </c>
      <c r="B293" s="73" t="s">
        <v>326</v>
      </c>
      <c r="C293" s="60"/>
      <c r="D293" s="53" t="s">
        <v>20</v>
      </c>
      <c r="E293" s="64">
        <v>42005</v>
      </c>
      <c r="F293" s="107">
        <v>42005</v>
      </c>
      <c r="G293" s="107">
        <v>43100</v>
      </c>
      <c r="H293" s="107"/>
      <c r="I293" s="46">
        <f>I294</f>
        <v>11340.55</v>
      </c>
      <c r="J293" s="46">
        <f>J294</f>
        <v>6123.06</v>
      </c>
      <c r="K293" s="46">
        <f>K294</f>
        <v>0</v>
      </c>
      <c r="L293" s="17"/>
      <c r="M293" s="17"/>
      <c r="N293" s="17"/>
      <c r="O293" s="17"/>
      <c r="P293" s="17"/>
      <c r="Q293" s="17"/>
      <c r="R293" s="17"/>
      <c r="S293" s="17"/>
      <c r="T293" s="17"/>
      <c r="U293" s="17"/>
      <c r="V293" s="17"/>
      <c r="W293" s="17"/>
      <c r="X293" s="17"/>
      <c r="Y293" s="17"/>
      <c r="Z293" s="17"/>
      <c r="AA293" s="17"/>
      <c r="AB293" s="17"/>
      <c r="AC293" s="17"/>
      <c r="AD293" s="17"/>
      <c r="AE293" s="17"/>
      <c r="AF293" s="17"/>
      <c r="AG293" s="17"/>
      <c r="AH293" s="17"/>
      <c r="AI293" s="17"/>
      <c r="AJ293" s="17"/>
      <c r="AK293" s="17"/>
      <c r="AL293" s="17"/>
      <c r="AM293" s="17"/>
      <c r="AN293" s="17"/>
      <c r="AO293" s="17"/>
      <c r="AP293" s="17"/>
      <c r="AQ293" s="17"/>
      <c r="AR293" s="17"/>
    </row>
    <row r="294" spans="1:44" s="11" customFormat="1" ht="103.5" customHeight="1" x14ac:dyDescent="0.2">
      <c r="A294" s="123" t="s">
        <v>161</v>
      </c>
      <c r="B294" s="124" t="s">
        <v>327</v>
      </c>
      <c r="C294" s="60"/>
      <c r="D294" s="53" t="s">
        <v>20</v>
      </c>
      <c r="E294" s="64">
        <v>42005</v>
      </c>
      <c r="F294" s="107">
        <v>42005</v>
      </c>
      <c r="G294" s="107">
        <v>43100</v>
      </c>
      <c r="H294" s="107"/>
      <c r="I294" s="54">
        <v>11340.55</v>
      </c>
      <c r="J294" s="54">
        <v>6123.06</v>
      </c>
      <c r="K294" s="54">
        <v>0</v>
      </c>
      <c r="L294" s="17"/>
      <c r="M294" s="17"/>
      <c r="N294" s="17"/>
      <c r="O294" s="17"/>
      <c r="P294" s="17"/>
      <c r="Q294" s="17"/>
      <c r="R294" s="17"/>
      <c r="S294" s="17"/>
      <c r="T294" s="17"/>
      <c r="U294" s="17"/>
      <c r="V294" s="17"/>
      <c r="W294" s="17"/>
      <c r="X294" s="17"/>
      <c r="Y294" s="17"/>
      <c r="Z294" s="17"/>
      <c r="AA294" s="17"/>
      <c r="AB294" s="17"/>
      <c r="AC294" s="17"/>
      <c r="AD294" s="17"/>
      <c r="AE294" s="17"/>
      <c r="AF294" s="17"/>
      <c r="AG294" s="17"/>
      <c r="AH294" s="17"/>
      <c r="AI294" s="17"/>
      <c r="AJ294" s="17"/>
      <c r="AK294" s="17"/>
      <c r="AL294" s="17"/>
      <c r="AM294" s="17"/>
      <c r="AN294" s="17"/>
      <c r="AO294" s="17"/>
      <c r="AP294" s="17"/>
      <c r="AQ294" s="17"/>
      <c r="AR294" s="17"/>
    </row>
    <row r="295" spans="1:44" s="11" customFormat="1" ht="99.75" customHeight="1" x14ac:dyDescent="0.2">
      <c r="A295" s="123" t="s">
        <v>162</v>
      </c>
      <c r="B295" s="61" t="s">
        <v>328</v>
      </c>
      <c r="C295" s="61"/>
      <c r="D295" s="53" t="s">
        <v>20</v>
      </c>
      <c r="E295" s="80">
        <v>42005</v>
      </c>
      <c r="F295" s="107">
        <v>42005</v>
      </c>
      <c r="G295" s="107">
        <v>43100</v>
      </c>
      <c r="H295" s="107"/>
      <c r="I295" s="51">
        <v>0</v>
      </c>
      <c r="J295" s="51">
        <v>0</v>
      </c>
      <c r="K295" s="51">
        <v>0</v>
      </c>
      <c r="L295" s="17"/>
      <c r="M295" s="17"/>
      <c r="N295" s="17"/>
      <c r="O295" s="17"/>
      <c r="P295" s="17"/>
      <c r="Q295" s="17"/>
      <c r="R295" s="17"/>
      <c r="S295" s="17"/>
      <c r="T295" s="17"/>
      <c r="U295" s="17"/>
      <c r="V295" s="17"/>
      <c r="W295" s="17"/>
      <c r="X295" s="17"/>
      <c r="Y295" s="17"/>
      <c r="Z295" s="17"/>
      <c r="AA295" s="17"/>
      <c r="AB295" s="17"/>
      <c r="AC295" s="17"/>
      <c r="AD295" s="17"/>
      <c r="AE295" s="17"/>
      <c r="AF295" s="17"/>
      <c r="AG295" s="17"/>
      <c r="AH295" s="17"/>
      <c r="AI295" s="17"/>
      <c r="AJ295" s="17"/>
      <c r="AK295" s="17"/>
      <c r="AL295" s="17"/>
      <c r="AM295" s="17"/>
      <c r="AN295" s="17"/>
      <c r="AO295" s="17"/>
      <c r="AP295" s="17"/>
      <c r="AQ295" s="17"/>
      <c r="AR295" s="17"/>
    </row>
    <row r="296" spans="1:44" s="11" customFormat="1" ht="94.5" x14ac:dyDescent="0.2">
      <c r="A296" s="123"/>
      <c r="B296" s="92" t="s">
        <v>497</v>
      </c>
      <c r="C296" s="14"/>
      <c r="D296" s="77" t="s">
        <v>20</v>
      </c>
      <c r="E296" s="23" t="s">
        <v>4</v>
      </c>
      <c r="F296" s="152" t="s">
        <v>4</v>
      </c>
      <c r="G296" s="153">
        <v>42369</v>
      </c>
      <c r="H296" s="153"/>
      <c r="I296" s="23" t="s">
        <v>4</v>
      </c>
      <c r="J296" s="23" t="s">
        <v>4</v>
      </c>
      <c r="K296" s="23" t="s">
        <v>4</v>
      </c>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row>
    <row r="297" spans="1:44" s="11" customFormat="1" ht="94.5" x14ac:dyDescent="0.2">
      <c r="A297" s="123"/>
      <c r="B297" s="92" t="s">
        <v>498</v>
      </c>
      <c r="C297" s="14" t="s">
        <v>556</v>
      </c>
      <c r="D297" s="77" t="s">
        <v>20</v>
      </c>
      <c r="E297" s="23" t="s">
        <v>4</v>
      </c>
      <c r="F297" s="152" t="s">
        <v>4</v>
      </c>
      <c r="G297" s="153">
        <v>42735</v>
      </c>
      <c r="H297" s="153"/>
      <c r="I297" s="23" t="s">
        <v>4</v>
      </c>
      <c r="J297" s="23" t="s">
        <v>4</v>
      </c>
      <c r="K297" s="23" t="s">
        <v>4</v>
      </c>
      <c r="L297" s="17"/>
      <c r="M297" s="17"/>
      <c r="N297" s="17"/>
      <c r="O297" s="17"/>
      <c r="P297" s="17"/>
      <c r="Q297" s="17"/>
      <c r="R297" s="17"/>
      <c r="S297" s="17"/>
      <c r="T297" s="17"/>
      <c r="U297" s="17"/>
      <c r="V297" s="17"/>
      <c r="W297" s="17"/>
      <c r="X297" s="17"/>
      <c r="Y297" s="17"/>
      <c r="Z297" s="17"/>
      <c r="AA297" s="17"/>
      <c r="AB297" s="17"/>
      <c r="AC297" s="17"/>
      <c r="AD297" s="17"/>
      <c r="AE297" s="17"/>
      <c r="AF297" s="17"/>
      <c r="AG297" s="17"/>
      <c r="AH297" s="17"/>
      <c r="AI297" s="17"/>
      <c r="AJ297" s="17"/>
      <c r="AK297" s="17"/>
      <c r="AL297" s="17"/>
      <c r="AM297" s="17"/>
      <c r="AN297" s="17"/>
      <c r="AO297" s="17"/>
      <c r="AP297" s="17"/>
      <c r="AQ297" s="17"/>
      <c r="AR297" s="17"/>
    </row>
    <row r="298" spans="1:44" s="11" customFormat="1" ht="102" customHeight="1" x14ac:dyDescent="0.2">
      <c r="A298" s="123"/>
      <c r="B298" s="92" t="s">
        <v>499</v>
      </c>
      <c r="C298" s="14"/>
      <c r="D298" s="77" t="s">
        <v>20</v>
      </c>
      <c r="E298" s="23" t="s">
        <v>4</v>
      </c>
      <c r="F298" s="152" t="s">
        <v>4</v>
      </c>
      <c r="G298" s="153">
        <v>43100</v>
      </c>
      <c r="H298" s="153"/>
      <c r="I298" s="23" t="s">
        <v>4</v>
      </c>
      <c r="J298" s="23" t="s">
        <v>4</v>
      </c>
      <c r="K298" s="23" t="s">
        <v>4</v>
      </c>
      <c r="L298" s="17"/>
      <c r="M298" s="17"/>
      <c r="N298" s="17"/>
      <c r="O298" s="17"/>
      <c r="P298" s="17"/>
      <c r="Q298" s="17"/>
      <c r="R298" s="17"/>
      <c r="S298" s="17"/>
      <c r="T298" s="17"/>
      <c r="U298" s="17"/>
      <c r="V298" s="17"/>
      <c r="W298" s="17"/>
      <c r="X298" s="17"/>
      <c r="Y298" s="17"/>
      <c r="Z298" s="17"/>
      <c r="AA298" s="17"/>
      <c r="AB298" s="17"/>
      <c r="AC298" s="17"/>
      <c r="AD298" s="17"/>
      <c r="AE298" s="17"/>
      <c r="AF298" s="17"/>
      <c r="AG298" s="17"/>
      <c r="AH298" s="17"/>
      <c r="AI298" s="17"/>
      <c r="AJ298" s="17"/>
      <c r="AK298" s="17"/>
      <c r="AL298" s="17"/>
      <c r="AM298" s="17"/>
      <c r="AN298" s="17"/>
      <c r="AO298" s="17"/>
      <c r="AP298" s="17"/>
      <c r="AQ298" s="17"/>
      <c r="AR298" s="17"/>
    </row>
    <row r="299" spans="1:44" s="11" customFormat="1" ht="168.75" customHeight="1" x14ac:dyDescent="0.2">
      <c r="A299" s="119" t="s">
        <v>163</v>
      </c>
      <c r="B299" s="45" t="s">
        <v>420</v>
      </c>
      <c r="C299" s="61"/>
      <c r="D299" s="61" t="s">
        <v>20</v>
      </c>
      <c r="E299" s="104">
        <v>42005</v>
      </c>
      <c r="F299" s="104">
        <v>42005</v>
      </c>
      <c r="G299" s="104">
        <v>42369</v>
      </c>
      <c r="H299" s="104"/>
      <c r="I299" s="99">
        <f>I300</f>
        <v>4500</v>
      </c>
      <c r="J299" s="158">
        <f>J300</f>
        <v>112.48</v>
      </c>
      <c r="K299" s="158">
        <v>0</v>
      </c>
      <c r="L299" s="17"/>
      <c r="M299" s="17"/>
      <c r="N299" s="17"/>
      <c r="O299" s="17"/>
      <c r="P299" s="17"/>
      <c r="Q299" s="17"/>
      <c r="R299" s="17"/>
      <c r="S299" s="17"/>
      <c r="T299" s="17"/>
      <c r="U299" s="17"/>
      <c r="V299" s="17"/>
      <c r="W299" s="17"/>
      <c r="X299" s="17"/>
      <c r="Y299" s="17"/>
      <c r="Z299" s="17"/>
      <c r="AA299" s="17"/>
      <c r="AB299" s="17"/>
      <c r="AC299" s="17"/>
      <c r="AD299" s="17"/>
      <c r="AE299" s="17"/>
      <c r="AF299" s="17"/>
      <c r="AG299" s="17"/>
      <c r="AH299" s="17"/>
      <c r="AI299" s="17"/>
      <c r="AJ299" s="17"/>
      <c r="AK299" s="17"/>
      <c r="AL299" s="17"/>
      <c r="AM299" s="17"/>
      <c r="AN299" s="17"/>
      <c r="AO299" s="17"/>
      <c r="AP299" s="17"/>
      <c r="AQ299" s="17"/>
      <c r="AR299" s="17"/>
    </row>
    <row r="300" spans="1:44" s="11" customFormat="1" ht="102" customHeight="1" x14ac:dyDescent="0.2">
      <c r="A300" s="157" t="s">
        <v>164</v>
      </c>
      <c r="B300" s="61" t="s">
        <v>425</v>
      </c>
      <c r="C300" s="61"/>
      <c r="D300" s="61" t="s">
        <v>20</v>
      </c>
      <c r="E300" s="104">
        <v>42005</v>
      </c>
      <c r="F300" s="104">
        <v>42005</v>
      </c>
      <c r="G300" s="104">
        <v>42369</v>
      </c>
      <c r="H300" s="104"/>
      <c r="I300" s="31">
        <v>4500</v>
      </c>
      <c r="J300" s="32">
        <v>112.48</v>
      </c>
      <c r="K300" s="32">
        <v>0</v>
      </c>
      <c r="L300" s="17"/>
      <c r="M300" s="17"/>
      <c r="N300" s="17"/>
      <c r="O300" s="17"/>
      <c r="P300" s="17"/>
      <c r="Q300" s="17"/>
      <c r="R300" s="17"/>
      <c r="S300" s="17"/>
      <c r="T300" s="17"/>
      <c r="U300" s="17"/>
      <c r="V300" s="17"/>
      <c r="W300" s="17"/>
      <c r="X300" s="17"/>
      <c r="Y300" s="17"/>
      <c r="Z300" s="17"/>
      <c r="AA300" s="17"/>
      <c r="AB300" s="17"/>
      <c r="AC300" s="17"/>
      <c r="AD300" s="17"/>
      <c r="AE300" s="17"/>
      <c r="AF300" s="17"/>
      <c r="AG300" s="17"/>
      <c r="AH300" s="17"/>
      <c r="AI300" s="17"/>
      <c r="AJ300" s="17"/>
      <c r="AK300" s="17"/>
      <c r="AL300" s="17"/>
      <c r="AM300" s="17"/>
      <c r="AN300" s="17"/>
      <c r="AO300" s="17"/>
      <c r="AP300" s="17"/>
      <c r="AQ300" s="17"/>
      <c r="AR300" s="17"/>
    </row>
    <row r="301" spans="1:44" s="11" customFormat="1" ht="117.75" customHeight="1" x14ac:dyDescent="0.2">
      <c r="A301" s="157" t="s">
        <v>165</v>
      </c>
      <c r="B301" s="61" t="s">
        <v>426</v>
      </c>
      <c r="C301" s="61"/>
      <c r="D301" s="61" t="s">
        <v>20</v>
      </c>
      <c r="E301" s="104">
        <v>42005</v>
      </c>
      <c r="F301" s="104">
        <v>42005</v>
      </c>
      <c r="G301" s="104">
        <v>42369</v>
      </c>
      <c r="H301" s="104"/>
      <c r="I301" s="32">
        <v>0</v>
      </c>
      <c r="J301" s="32">
        <v>0</v>
      </c>
      <c r="K301" s="32">
        <v>0</v>
      </c>
      <c r="L301" s="17"/>
      <c r="M301" s="17"/>
      <c r="N301" s="17"/>
      <c r="O301" s="17"/>
      <c r="P301" s="17"/>
      <c r="Q301" s="17"/>
      <c r="R301" s="17"/>
      <c r="S301" s="17"/>
      <c r="T301" s="17"/>
      <c r="U301" s="17"/>
      <c r="V301" s="17"/>
      <c r="W301" s="17"/>
      <c r="X301" s="17"/>
      <c r="Y301" s="17"/>
      <c r="Z301" s="17"/>
      <c r="AA301" s="17"/>
      <c r="AB301" s="17"/>
      <c r="AC301" s="17"/>
      <c r="AD301" s="17"/>
      <c r="AE301" s="17"/>
      <c r="AF301" s="17"/>
      <c r="AG301" s="17"/>
      <c r="AH301" s="17"/>
      <c r="AI301" s="17"/>
      <c r="AJ301" s="17"/>
      <c r="AK301" s="17"/>
      <c r="AL301" s="17"/>
      <c r="AM301" s="17"/>
      <c r="AN301" s="17"/>
      <c r="AO301" s="17"/>
      <c r="AP301" s="17"/>
      <c r="AQ301" s="17"/>
      <c r="AR301" s="17"/>
    </row>
    <row r="302" spans="1:44" s="11" customFormat="1" ht="184.5" customHeight="1" x14ac:dyDescent="0.2">
      <c r="A302" s="157"/>
      <c r="B302" s="154" t="s">
        <v>500</v>
      </c>
      <c r="C302" s="151"/>
      <c r="D302" s="154" t="s">
        <v>20</v>
      </c>
      <c r="E302" s="152" t="s">
        <v>4</v>
      </c>
      <c r="F302" s="152" t="s">
        <v>4</v>
      </c>
      <c r="G302" s="153">
        <v>42277</v>
      </c>
      <c r="H302" s="153"/>
      <c r="I302" s="152" t="s">
        <v>4</v>
      </c>
      <c r="J302" s="152" t="s">
        <v>4</v>
      </c>
      <c r="K302" s="152" t="s">
        <v>4</v>
      </c>
      <c r="L302" s="17"/>
      <c r="M302" s="17"/>
      <c r="N302" s="17"/>
      <c r="O302" s="17"/>
      <c r="P302" s="17"/>
      <c r="Q302" s="17"/>
      <c r="R302" s="17"/>
      <c r="S302" s="17"/>
      <c r="T302" s="17"/>
      <c r="U302" s="17"/>
      <c r="V302" s="17"/>
      <c r="W302" s="17"/>
      <c r="X302" s="17"/>
      <c r="Y302" s="17"/>
      <c r="Z302" s="17"/>
      <c r="AA302" s="17"/>
      <c r="AB302" s="17"/>
      <c r="AC302" s="17"/>
      <c r="AD302" s="17"/>
      <c r="AE302" s="17"/>
      <c r="AF302" s="17"/>
      <c r="AG302" s="17"/>
      <c r="AH302" s="17"/>
      <c r="AI302" s="17"/>
      <c r="AJ302" s="17"/>
      <c r="AK302" s="17"/>
      <c r="AL302" s="17"/>
      <c r="AM302" s="17"/>
      <c r="AN302" s="17"/>
      <c r="AO302" s="17"/>
      <c r="AP302" s="17"/>
      <c r="AQ302" s="17"/>
      <c r="AR302" s="17"/>
    </row>
    <row r="303" spans="1:44" s="145" customFormat="1" ht="156" customHeight="1" x14ac:dyDescent="0.2">
      <c r="A303" s="157"/>
      <c r="B303" s="154" t="s">
        <v>501</v>
      </c>
      <c r="C303" s="151"/>
      <c r="D303" s="154" t="s">
        <v>20</v>
      </c>
      <c r="E303" s="152" t="s">
        <v>4</v>
      </c>
      <c r="F303" s="152" t="s">
        <v>4</v>
      </c>
      <c r="G303" s="153">
        <v>42277</v>
      </c>
      <c r="H303" s="153"/>
      <c r="I303" s="152" t="s">
        <v>4</v>
      </c>
      <c r="J303" s="152" t="s">
        <v>4</v>
      </c>
      <c r="K303" s="152" t="s">
        <v>4</v>
      </c>
      <c r="L303" s="147"/>
      <c r="M303" s="147"/>
      <c r="N303" s="147"/>
      <c r="O303" s="147"/>
      <c r="P303" s="147"/>
      <c r="Q303" s="147"/>
      <c r="R303" s="147"/>
      <c r="S303" s="147"/>
      <c r="T303" s="147"/>
      <c r="U303" s="147"/>
      <c r="V303" s="147"/>
      <c r="W303" s="147"/>
      <c r="X303" s="147"/>
      <c r="Y303" s="147"/>
      <c r="Z303" s="147"/>
      <c r="AA303" s="147"/>
      <c r="AB303" s="147"/>
      <c r="AC303" s="147"/>
      <c r="AD303" s="147"/>
      <c r="AE303" s="147"/>
      <c r="AF303" s="147"/>
      <c r="AG303" s="147"/>
      <c r="AH303" s="147"/>
      <c r="AI303" s="147"/>
      <c r="AJ303" s="147"/>
      <c r="AK303" s="147"/>
      <c r="AL303" s="147"/>
      <c r="AM303" s="147"/>
      <c r="AN303" s="147"/>
      <c r="AO303" s="147"/>
      <c r="AP303" s="147"/>
      <c r="AQ303" s="147"/>
      <c r="AR303" s="147"/>
    </row>
    <row r="304" spans="1:44" s="11" customFormat="1" ht="117" customHeight="1" x14ac:dyDescent="0.2">
      <c r="A304" s="119" t="s">
        <v>166</v>
      </c>
      <c r="B304" s="73" t="s">
        <v>329</v>
      </c>
      <c r="C304" s="72"/>
      <c r="D304" s="53" t="s">
        <v>20</v>
      </c>
      <c r="E304" s="74">
        <v>42005</v>
      </c>
      <c r="F304" s="107">
        <v>42005</v>
      </c>
      <c r="G304" s="107">
        <v>43100</v>
      </c>
      <c r="H304" s="107"/>
      <c r="I304" s="20">
        <f>I305</f>
        <v>1840.8</v>
      </c>
      <c r="J304" s="20">
        <f t="shared" ref="J304:K304" si="17">J305</f>
        <v>293.62</v>
      </c>
      <c r="K304" s="20">
        <f t="shared" si="17"/>
        <v>241.68</v>
      </c>
      <c r="L304" s="17"/>
      <c r="M304" s="17"/>
      <c r="N304" s="17"/>
      <c r="O304" s="17"/>
      <c r="P304" s="17"/>
      <c r="Q304" s="17"/>
      <c r="R304" s="17"/>
      <c r="S304" s="17"/>
      <c r="T304" s="17"/>
      <c r="U304" s="17"/>
      <c r="V304" s="17"/>
      <c r="W304" s="17"/>
      <c r="X304" s="17"/>
      <c r="Y304" s="17"/>
      <c r="Z304" s="17"/>
      <c r="AA304" s="17"/>
      <c r="AB304" s="17"/>
      <c r="AC304" s="17"/>
      <c r="AD304" s="17"/>
      <c r="AE304" s="17"/>
      <c r="AF304" s="17"/>
      <c r="AG304" s="17"/>
      <c r="AH304" s="17"/>
      <c r="AI304" s="17"/>
      <c r="AJ304" s="17"/>
      <c r="AK304" s="17"/>
      <c r="AL304" s="17"/>
      <c r="AM304" s="17"/>
      <c r="AN304" s="17"/>
      <c r="AO304" s="17"/>
      <c r="AP304" s="17"/>
      <c r="AQ304" s="17"/>
      <c r="AR304" s="17"/>
    </row>
    <row r="305" spans="1:44" s="11" customFormat="1" ht="94.5" x14ac:dyDescent="0.2">
      <c r="A305" s="123" t="s">
        <v>167</v>
      </c>
      <c r="B305" s="72" t="s">
        <v>330</v>
      </c>
      <c r="C305" s="72"/>
      <c r="D305" s="53" t="s">
        <v>20</v>
      </c>
      <c r="E305" s="74">
        <v>42005</v>
      </c>
      <c r="F305" s="107">
        <v>42005</v>
      </c>
      <c r="G305" s="107">
        <v>43100</v>
      </c>
      <c r="H305" s="107"/>
      <c r="I305" s="22">
        <v>1840.8</v>
      </c>
      <c r="J305" s="22">
        <v>293.62</v>
      </c>
      <c r="K305" s="22">
        <v>241.68</v>
      </c>
      <c r="L305" s="17"/>
      <c r="M305" s="17"/>
      <c r="N305" s="17"/>
      <c r="O305" s="17"/>
      <c r="P305" s="17"/>
      <c r="Q305" s="17"/>
      <c r="R305" s="17"/>
      <c r="S305" s="17"/>
      <c r="T305" s="17"/>
      <c r="U305" s="17"/>
      <c r="V305" s="17"/>
      <c r="W305" s="17"/>
      <c r="X305" s="17"/>
      <c r="Y305" s="17"/>
      <c r="Z305" s="17"/>
      <c r="AA305" s="17"/>
      <c r="AB305" s="17"/>
      <c r="AC305" s="17"/>
      <c r="AD305" s="17"/>
      <c r="AE305" s="17"/>
      <c r="AF305" s="17"/>
      <c r="AG305" s="17"/>
      <c r="AH305" s="17"/>
      <c r="AI305" s="17"/>
      <c r="AJ305" s="17"/>
      <c r="AK305" s="17"/>
      <c r="AL305" s="17"/>
      <c r="AM305" s="17"/>
      <c r="AN305" s="17"/>
      <c r="AO305" s="17"/>
      <c r="AP305" s="17"/>
      <c r="AQ305" s="17"/>
      <c r="AR305" s="17"/>
    </row>
    <row r="306" spans="1:44" s="11" customFormat="1" ht="109.5" customHeight="1" x14ac:dyDescent="0.2">
      <c r="A306" s="123" t="s">
        <v>168</v>
      </c>
      <c r="B306" s="72" t="s">
        <v>331</v>
      </c>
      <c r="C306" s="72"/>
      <c r="D306" s="53" t="s">
        <v>20</v>
      </c>
      <c r="E306" s="74">
        <v>42005</v>
      </c>
      <c r="F306" s="107">
        <v>42005</v>
      </c>
      <c r="G306" s="107">
        <v>42369</v>
      </c>
      <c r="H306" s="107"/>
      <c r="I306" s="22">
        <v>0</v>
      </c>
      <c r="J306" s="22">
        <v>0</v>
      </c>
      <c r="K306" s="22">
        <v>0</v>
      </c>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row>
    <row r="307" spans="1:44" s="11" customFormat="1" ht="261" customHeight="1" x14ac:dyDescent="0.2">
      <c r="A307" s="123"/>
      <c r="B307" s="92" t="s">
        <v>502</v>
      </c>
      <c r="C307" s="14" t="s">
        <v>556</v>
      </c>
      <c r="D307" s="77" t="s">
        <v>20</v>
      </c>
      <c r="E307" s="23" t="s">
        <v>4</v>
      </c>
      <c r="F307" s="152" t="s">
        <v>4</v>
      </c>
      <c r="G307" s="153">
        <v>42094</v>
      </c>
      <c r="H307" s="153" t="s">
        <v>539</v>
      </c>
      <c r="I307" s="23" t="s">
        <v>4</v>
      </c>
      <c r="J307" s="23" t="s">
        <v>4</v>
      </c>
      <c r="K307" s="23" t="s">
        <v>4</v>
      </c>
      <c r="L307" s="17"/>
      <c r="M307" s="17"/>
      <c r="N307" s="17"/>
      <c r="O307" s="17"/>
      <c r="P307" s="17"/>
      <c r="Q307" s="17"/>
      <c r="R307" s="17"/>
      <c r="S307" s="17"/>
      <c r="T307" s="17"/>
      <c r="U307" s="17"/>
      <c r="V307" s="17"/>
      <c r="W307" s="17"/>
      <c r="X307" s="17"/>
      <c r="Y307" s="17"/>
      <c r="Z307" s="17"/>
      <c r="AA307" s="17"/>
      <c r="AB307" s="17"/>
      <c r="AC307" s="17"/>
      <c r="AD307" s="17"/>
      <c r="AE307" s="17"/>
      <c r="AF307" s="17"/>
      <c r="AG307" s="17"/>
      <c r="AH307" s="17"/>
      <c r="AI307" s="17"/>
      <c r="AJ307" s="17"/>
      <c r="AK307" s="17"/>
      <c r="AL307" s="17"/>
      <c r="AM307" s="17"/>
      <c r="AN307" s="17"/>
      <c r="AO307" s="17"/>
      <c r="AP307" s="17"/>
      <c r="AQ307" s="17"/>
      <c r="AR307" s="17"/>
    </row>
    <row r="308" spans="1:44" s="17" customFormat="1" ht="102.75" customHeight="1" x14ac:dyDescent="0.2">
      <c r="A308" s="141"/>
      <c r="B308" s="92" t="s">
        <v>503</v>
      </c>
      <c r="C308" s="14"/>
      <c r="D308" s="92" t="s">
        <v>20</v>
      </c>
      <c r="E308" s="23" t="s">
        <v>4</v>
      </c>
      <c r="F308" s="152" t="s">
        <v>4</v>
      </c>
      <c r="G308" s="153">
        <v>42460</v>
      </c>
      <c r="H308" s="153"/>
      <c r="I308" s="23" t="s">
        <v>4</v>
      </c>
      <c r="J308" s="23" t="s">
        <v>4</v>
      </c>
      <c r="K308" s="23" t="s">
        <v>4</v>
      </c>
    </row>
    <row r="309" spans="1:44" ht="104.25" customHeight="1" x14ac:dyDescent="0.2">
      <c r="A309" s="141"/>
      <c r="B309" s="92" t="s">
        <v>504</v>
      </c>
      <c r="C309" s="14"/>
      <c r="D309" s="92" t="s">
        <v>20</v>
      </c>
      <c r="E309" s="23" t="s">
        <v>4</v>
      </c>
      <c r="F309" s="152" t="s">
        <v>4</v>
      </c>
      <c r="G309" s="153">
        <v>42825</v>
      </c>
      <c r="H309" s="153"/>
      <c r="I309" s="23" t="s">
        <v>4</v>
      </c>
      <c r="J309" s="23" t="s">
        <v>4</v>
      </c>
      <c r="K309" s="23" t="s">
        <v>4</v>
      </c>
    </row>
    <row r="310" spans="1:44" ht="27" customHeight="1" x14ac:dyDescent="0.2">
      <c r="A310" s="165"/>
      <c r="B310" s="172" t="s">
        <v>14</v>
      </c>
      <c r="C310" s="172"/>
      <c r="D310" s="173"/>
      <c r="E310" s="174"/>
      <c r="F310" s="174"/>
      <c r="G310" s="174"/>
      <c r="H310" s="174"/>
      <c r="I310" s="55">
        <f>I304+I299+I293</f>
        <v>17681.349999999999</v>
      </c>
      <c r="J310" s="55">
        <f t="shared" ref="J310:K310" si="18">J304+J299+J293</f>
        <v>6529.1600000000008</v>
      </c>
      <c r="K310" s="55">
        <f t="shared" si="18"/>
        <v>241.68</v>
      </c>
    </row>
    <row r="311" spans="1:44" ht="21" customHeight="1" x14ac:dyDescent="0.2">
      <c r="A311" s="123"/>
      <c r="B311" s="188" t="s">
        <v>23</v>
      </c>
      <c r="C311" s="189"/>
      <c r="D311" s="189"/>
      <c r="E311" s="189"/>
      <c r="F311" s="189"/>
      <c r="G311" s="189"/>
      <c r="H311" s="189"/>
      <c r="I311" s="189"/>
      <c r="J311" s="189"/>
      <c r="K311" s="189"/>
    </row>
    <row r="312" spans="1:44" s="8" customFormat="1" ht="151.5" customHeight="1" x14ac:dyDescent="0.2">
      <c r="A312" s="119" t="s">
        <v>169</v>
      </c>
      <c r="B312" s="73" t="s">
        <v>332</v>
      </c>
      <c r="C312" s="58"/>
      <c r="D312" s="93" t="s">
        <v>18</v>
      </c>
      <c r="E312" s="65">
        <v>42005</v>
      </c>
      <c r="F312" s="65">
        <v>42005</v>
      </c>
      <c r="G312" s="65">
        <v>43100</v>
      </c>
      <c r="H312" s="65"/>
      <c r="I312" s="20">
        <f>I313</f>
        <v>24117.38</v>
      </c>
      <c r="J312" s="20">
        <f t="shared" ref="J312:K312" si="19">J313</f>
        <v>10003.99</v>
      </c>
      <c r="K312" s="20">
        <f t="shared" si="19"/>
        <v>0</v>
      </c>
      <c r="L312" s="35"/>
      <c r="M312" s="35"/>
      <c r="N312" s="35"/>
      <c r="O312" s="35"/>
      <c r="P312" s="35"/>
      <c r="Q312" s="35"/>
      <c r="R312" s="35"/>
      <c r="S312" s="35"/>
      <c r="T312" s="35"/>
      <c r="U312" s="35"/>
      <c r="V312" s="35"/>
      <c r="W312" s="35"/>
      <c r="X312" s="35"/>
      <c r="Y312" s="35"/>
      <c r="Z312" s="35"/>
      <c r="AA312" s="35"/>
      <c r="AB312" s="35"/>
      <c r="AC312" s="35"/>
      <c r="AD312" s="35"/>
      <c r="AE312" s="35"/>
      <c r="AF312" s="35"/>
      <c r="AG312" s="35"/>
      <c r="AH312" s="35"/>
      <c r="AI312" s="35"/>
      <c r="AJ312" s="35"/>
      <c r="AK312" s="35"/>
      <c r="AL312" s="35"/>
      <c r="AM312" s="35"/>
      <c r="AN312" s="35"/>
      <c r="AO312" s="35"/>
      <c r="AP312" s="35"/>
      <c r="AQ312" s="35"/>
      <c r="AR312" s="35"/>
    </row>
    <row r="313" spans="1:44" s="8" customFormat="1" ht="119.25" customHeight="1" x14ac:dyDescent="0.2">
      <c r="A313" s="123" t="s">
        <v>170</v>
      </c>
      <c r="B313" s="124" t="s">
        <v>333</v>
      </c>
      <c r="C313" s="79"/>
      <c r="D313" s="93" t="s">
        <v>18</v>
      </c>
      <c r="E313" s="64">
        <v>42005</v>
      </c>
      <c r="F313" s="107">
        <v>42005</v>
      </c>
      <c r="G313" s="107">
        <v>43100</v>
      </c>
      <c r="H313" s="107"/>
      <c r="I313" s="22">
        <v>24117.38</v>
      </c>
      <c r="J313" s="54">
        <v>10003.99</v>
      </c>
      <c r="K313" s="54">
        <v>0</v>
      </c>
      <c r="L313" s="35"/>
      <c r="M313" s="35"/>
      <c r="N313" s="35"/>
      <c r="O313" s="35"/>
      <c r="P313" s="35"/>
      <c r="Q313" s="35"/>
      <c r="R313" s="35"/>
      <c r="S313" s="35"/>
      <c r="T313" s="35"/>
      <c r="U313" s="35"/>
      <c r="V313" s="35"/>
      <c r="W313" s="35"/>
      <c r="X313" s="35"/>
      <c r="Y313" s="35"/>
      <c r="Z313" s="35"/>
      <c r="AA313" s="35"/>
      <c r="AB313" s="35"/>
      <c r="AC313" s="35"/>
      <c r="AD313" s="35"/>
      <c r="AE313" s="35"/>
      <c r="AF313" s="35"/>
      <c r="AG313" s="35"/>
      <c r="AH313" s="35"/>
      <c r="AI313" s="35"/>
      <c r="AJ313" s="35"/>
      <c r="AK313" s="35"/>
      <c r="AL313" s="35"/>
      <c r="AM313" s="35"/>
      <c r="AN313" s="35"/>
      <c r="AO313" s="35"/>
      <c r="AP313" s="35"/>
      <c r="AQ313" s="35"/>
      <c r="AR313" s="35"/>
    </row>
    <row r="314" spans="1:44" ht="104.25" customHeight="1" x14ac:dyDescent="0.2">
      <c r="A314" s="123" t="s">
        <v>171</v>
      </c>
      <c r="B314" s="61" t="s">
        <v>334</v>
      </c>
      <c r="C314" s="61"/>
      <c r="D314" s="93" t="s">
        <v>18</v>
      </c>
      <c r="E314" s="88">
        <v>42005</v>
      </c>
      <c r="F314" s="104">
        <v>42005</v>
      </c>
      <c r="G314" s="104">
        <v>43100</v>
      </c>
      <c r="H314" s="104"/>
      <c r="I314" s="32">
        <v>0</v>
      </c>
      <c r="J314" s="32">
        <v>0</v>
      </c>
      <c r="K314" s="32">
        <v>0</v>
      </c>
    </row>
    <row r="315" spans="1:44" s="8" customFormat="1" ht="87.75" customHeight="1" x14ac:dyDescent="0.2">
      <c r="A315" s="119" t="s">
        <v>172</v>
      </c>
      <c r="B315" s="45" t="s">
        <v>335</v>
      </c>
      <c r="C315" s="61"/>
      <c r="D315" s="91" t="s">
        <v>18</v>
      </c>
      <c r="E315" s="104">
        <v>42005</v>
      </c>
      <c r="F315" s="104">
        <v>42005</v>
      </c>
      <c r="G315" s="104">
        <v>43100</v>
      </c>
      <c r="H315" s="104"/>
      <c r="I315" s="20">
        <f>I316+I317</f>
        <v>130698.84</v>
      </c>
      <c r="J315" s="20">
        <f t="shared" ref="J315:K315" si="20">J316+J317</f>
        <v>90132.11</v>
      </c>
      <c r="K315" s="20">
        <f t="shared" si="20"/>
        <v>20256.400000000001</v>
      </c>
      <c r="L315" s="35"/>
      <c r="M315" s="35"/>
      <c r="N315" s="35"/>
      <c r="O315" s="35"/>
      <c r="P315" s="35"/>
      <c r="Q315" s="35"/>
      <c r="R315" s="35"/>
      <c r="S315" s="35"/>
      <c r="T315" s="35"/>
      <c r="U315" s="35"/>
      <c r="V315" s="35"/>
      <c r="W315" s="35"/>
      <c r="X315" s="35"/>
      <c r="Y315" s="35"/>
      <c r="Z315" s="35"/>
      <c r="AA315" s="35"/>
      <c r="AB315" s="35"/>
      <c r="AC315" s="35"/>
      <c r="AD315" s="35"/>
      <c r="AE315" s="35"/>
      <c r="AF315" s="35"/>
      <c r="AG315" s="35"/>
      <c r="AH315" s="35"/>
      <c r="AI315" s="35"/>
      <c r="AJ315" s="35"/>
      <c r="AK315" s="35"/>
      <c r="AL315" s="35"/>
      <c r="AM315" s="35"/>
      <c r="AN315" s="35"/>
      <c r="AO315" s="35"/>
      <c r="AP315" s="35"/>
      <c r="AQ315" s="35"/>
      <c r="AR315" s="35"/>
    </row>
    <row r="316" spans="1:44" ht="84" customHeight="1" x14ac:dyDescent="0.2">
      <c r="A316" s="159" t="s">
        <v>173</v>
      </c>
      <c r="B316" s="61" t="s">
        <v>336</v>
      </c>
      <c r="C316" s="61"/>
      <c r="D316" s="91" t="s">
        <v>18</v>
      </c>
      <c r="E316" s="104">
        <v>42005</v>
      </c>
      <c r="F316" s="104">
        <v>42005</v>
      </c>
      <c r="G316" s="104">
        <v>43100</v>
      </c>
      <c r="H316" s="104"/>
      <c r="I316" s="22">
        <v>130698.84</v>
      </c>
      <c r="J316" s="22">
        <v>90132.11</v>
      </c>
      <c r="K316" s="22">
        <v>20256.400000000001</v>
      </c>
    </row>
    <row r="317" spans="1:44" ht="84.75" customHeight="1" x14ac:dyDescent="0.2">
      <c r="A317" s="159" t="s">
        <v>174</v>
      </c>
      <c r="B317" s="61" t="s">
        <v>337</v>
      </c>
      <c r="C317" s="61"/>
      <c r="D317" s="91" t="s">
        <v>18</v>
      </c>
      <c r="E317" s="104">
        <v>42005</v>
      </c>
      <c r="F317" s="104">
        <v>42005</v>
      </c>
      <c r="G317" s="104">
        <v>43100</v>
      </c>
      <c r="H317" s="104"/>
      <c r="I317" s="32">
        <v>0</v>
      </c>
      <c r="J317" s="32">
        <v>0</v>
      </c>
      <c r="K317" s="32">
        <v>0</v>
      </c>
    </row>
    <row r="318" spans="1:44" ht="116.25" customHeight="1" x14ac:dyDescent="0.2">
      <c r="A318" s="123"/>
      <c r="B318" s="92" t="s">
        <v>505</v>
      </c>
      <c r="C318" s="14" t="s">
        <v>556</v>
      </c>
      <c r="D318" s="77" t="s">
        <v>18</v>
      </c>
      <c r="E318" s="23" t="s">
        <v>4</v>
      </c>
      <c r="F318" s="152" t="s">
        <v>4</v>
      </c>
      <c r="G318" s="153">
        <v>42369</v>
      </c>
      <c r="H318" s="153"/>
      <c r="I318" s="23" t="s">
        <v>4</v>
      </c>
      <c r="J318" s="23" t="s">
        <v>4</v>
      </c>
      <c r="K318" s="23" t="s">
        <v>4</v>
      </c>
    </row>
    <row r="319" spans="1:44" ht="136.5" customHeight="1" x14ac:dyDescent="0.2">
      <c r="A319" s="123"/>
      <c r="B319" s="92" t="s">
        <v>506</v>
      </c>
      <c r="C319" s="14" t="s">
        <v>556</v>
      </c>
      <c r="D319" s="92" t="s">
        <v>18</v>
      </c>
      <c r="E319" s="23" t="s">
        <v>4</v>
      </c>
      <c r="F319" s="152" t="s">
        <v>4</v>
      </c>
      <c r="G319" s="153">
        <v>42735</v>
      </c>
      <c r="H319" s="153"/>
      <c r="I319" s="23" t="s">
        <v>4</v>
      </c>
      <c r="J319" s="23" t="s">
        <v>4</v>
      </c>
      <c r="K319" s="23" t="s">
        <v>4</v>
      </c>
    </row>
    <row r="320" spans="1:44" ht="131.25" customHeight="1" x14ac:dyDescent="0.2">
      <c r="A320" s="123"/>
      <c r="B320" s="92" t="s">
        <v>507</v>
      </c>
      <c r="C320" s="14" t="s">
        <v>556</v>
      </c>
      <c r="D320" s="92" t="s">
        <v>18</v>
      </c>
      <c r="E320" s="23" t="s">
        <v>4</v>
      </c>
      <c r="F320" s="152" t="s">
        <v>4</v>
      </c>
      <c r="G320" s="153">
        <v>43100</v>
      </c>
      <c r="H320" s="153"/>
      <c r="I320" s="23" t="s">
        <v>4</v>
      </c>
      <c r="J320" s="23" t="s">
        <v>4</v>
      </c>
      <c r="K320" s="23" t="s">
        <v>4</v>
      </c>
    </row>
    <row r="321" spans="1:44" s="11" customFormat="1" ht="153" customHeight="1" x14ac:dyDescent="0.2">
      <c r="A321" s="119" t="s">
        <v>175</v>
      </c>
      <c r="B321" s="73" t="s">
        <v>338</v>
      </c>
      <c r="C321" s="59"/>
      <c r="D321" s="93" t="s">
        <v>20</v>
      </c>
      <c r="E321" s="65">
        <v>42005</v>
      </c>
      <c r="F321" s="65">
        <v>42005</v>
      </c>
      <c r="G321" s="65">
        <v>43100</v>
      </c>
      <c r="H321" s="65"/>
      <c r="I321" s="20">
        <f>I322</f>
        <v>29149.25</v>
      </c>
      <c r="J321" s="20">
        <f>J322</f>
        <v>14303.95</v>
      </c>
      <c r="K321" s="20">
        <f>K322</f>
        <v>0</v>
      </c>
      <c r="L321" s="17"/>
      <c r="M321" s="17"/>
      <c r="N321" s="17"/>
      <c r="O321" s="17"/>
      <c r="P321" s="17"/>
      <c r="Q321" s="17"/>
      <c r="R321" s="17"/>
      <c r="S321" s="17"/>
      <c r="T321" s="17"/>
      <c r="U321" s="17"/>
      <c r="V321" s="17"/>
      <c r="W321" s="17"/>
      <c r="X321" s="17"/>
      <c r="Y321" s="17"/>
      <c r="Z321" s="17"/>
      <c r="AA321" s="17"/>
      <c r="AB321" s="17"/>
      <c r="AC321" s="17"/>
      <c r="AD321" s="17"/>
      <c r="AE321" s="17"/>
      <c r="AF321" s="17"/>
      <c r="AG321" s="17"/>
      <c r="AH321" s="17"/>
      <c r="AI321" s="17"/>
      <c r="AJ321" s="17"/>
      <c r="AK321" s="17"/>
      <c r="AL321" s="17"/>
      <c r="AM321" s="17"/>
      <c r="AN321" s="17"/>
      <c r="AO321" s="17"/>
      <c r="AP321" s="17"/>
      <c r="AQ321" s="17"/>
      <c r="AR321" s="17"/>
    </row>
    <row r="322" spans="1:44" s="11" customFormat="1" ht="105.75" customHeight="1" x14ac:dyDescent="0.2">
      <c r="A322" s="123" t="s">
        <v>176</v>
      </c>
      <c r="B322" s="124" t="s">
        <v>339</v>
      </c>
      <c r="C322" s="60"/>
      <c r="D322" s="93" t="s">
        <v>20</v>
      </c>
      <c r="E322" s="64">
        <v>42005</v>
      </c>
      <c r="F322" s="107">
        <v>42005</v>
      </c>
      <c r="G322" s="107">
        <v>43100</v>
      </c>
      <c r="H322" s="107"/>
      <c r="I322" s="22">
        <v>29149.25</v>
      </c>
      <c r="J322" s="22">
        <v>14303.95</v>
      </c>
      <c r="K322" s="22">
        <v>0</v>
      </c>
      <c r="L322" s="17"/>
      <c r="M322" s="17"/>
      <c r="N322" s="17"/>
      <c r="O322" s="17"/>
      <c r="P322" s="17"/>
      <c r="Q322" s="17"/>
      <c r="R322" s="17"/>
      <c r="S322" s="17"/>
      <c r="T322" s="17"/>
      <c r="U322" s="17"/>
      <c r="V322" s="17"/>
      <c r="W322" s="17"/>
      <c r="X322" s="17"/>
      <c r="Y322" s="17"/>
      <c r="Z322" s="17"/>
      <c r="AA322" s="17"/>
      <c r="AB322" s="17"/>
      <c r="AC322" s="17"/>
      <c r="AD322" s="17"/>
      <c r="AE322" s="17"/>
      <c r="AF322" s="17"/>
      <c r="AG322" s="17"/>
      <c r="AH322" s="17"/>
      <c r="AI322" s="17"/>
      <c r="AJ322" s="17"/>
      <c r="AK322" s="17"/>
      <c r="AL322" s="17"/>
      <c r="AM322" s="17"/>
      <c r="AN322" s="17"/>
      <c r="AO322" s="17"/>
      <c r="AP322" s="17"/>
      <c r="AQ322" s="17"/>
      <c r="AR322" s="17"/>
    </row>
    <row r="323" spans="1:44" s="11" customFormat="1" ht="99" customHeight="1" x14ac:dyDescent="0.2">
      <c r="A323" s="123" t="s">
        <v>177</v>
      </c>
      <c r="B323" s="61" t="s">
        <v>340</v>
      </c>
      <c r="C323" s="61"/>
      <c r="D323" s="93" t="s">
        <v>20</v>
      </c>
      <c r="E323" s="88">
        <v>42005</v>
      </c>
      <c r="F323" s="104">
        <v>42005</v>
      </c>
      <c r="G323" s="104">
        <v>43100</v>
      </c>
      <c r="H323" s="104"/>
      <c r="I323" s="32">
        <v>0</v>
      </c>
      <c r="J323" s="32">
        <v>0</v>
      </c>
      <c r="K323" s="32">
        <v>0</v>
      </c>
      <c r="L323" s="17"/>
      <c r="M323" s="17"/>
      <c r="N323" s="17"/>
      <c r="O323" s="17"/>
      <c r="P323" s="17"/>
      <c r="Q323" s="17"/>
      <c r="R323" s="17"/>
      <c r="S323" s="17"/>
      <c r="T323" s="17"/>
      <c r="U323" s="17"/>
      <c r="V323" s="17"/>
      <c r="W323" s="17"/>
      <c r="X323" s="17"/>
      <c r="Y323" s="17"/>
      <c r="Z323" s="17"/>
      <c r="AA323" s="17"/>
      <c r="AB323" s="17"/>
      <c r="AC323" s="17"/>
      <c r="AD323" s="17"/>
      <c r="AE323" s="17"/>
      <c r="AF323" s="17"/>
      <c r="AG323" s="17"/>
      <c r="AH323" s="17"/>
      <c r="AI323" s="17"/>
      <c r="AJ323" s="17"/>
      <c r="AK323" s="17"/>
      <c r="AL323" s="17"/>
      <c r="AM323" s="17"/>
      <c r="AN323" s="17"/>
      <c r="AO323" s="17"/>
      <c r="AP323" s="17"/>
      <c r="AQ323" s="17"/>
      <c r="AR323" s="17"/>
    </row>
    <row r="324" spans="1:44" s="11" customFormat="1" ht="135.75" customHeight="1" x14ac:dyDescent="0.2">
      <c r="A324" s="123"/>
      <c r="B324" s="92" t="s">
        <v>508</v>
      </c>
      <c r="C324" s="14"/>
      <c r="D324" s="77" t="s">
        <v>20</v>
      </c>
      <c r="E324" s="23" t="s">
        <v>4</v>
      </c>
      <c r="F324" s="152" t="s">
        <v>4</v>
      </c>
      <c r="G324" s="153">
        <v>42369</v>
      </c>
      <c r="H324" s="153"/>
      <c r="I324" s="23" t="s">
        <v>4</v>
      </c>
      <c r="J324" s="23" t="s">
        <v>4</v>
      </c>
      <c r="K324" s="23" t="s">
        <v>4</v>
      </c>
      <c r="L324" s="17"/>
      <c r="M324" s="17"/>
      <c r="N324" s="17"/>
      <c r="O324" s="17"/>
      <c r="P324" s="17"/>
      <c r="Q324" s="17"/>
      <c r="R324" s="17"/>
      <c r="S324" s="17"/>
      <c r="T324" s="17"/>
      <c r="U324" s="17"/>
      <c r="V324" s="17"/>
      <c r="W324" s="17"/>
      <c r="X324" s="17"/>
      <c r="Y324" s="17"/>
      <c r="Z324" s="17"/>
      <c r="AA324" s="17"/>
      <c r="AB324" s="17"/>
      <c r="AC324" s="17"/>
      <c r="AD324" s="17"/>
      <c r="AE324" s="17"/>
      <c r="AF324" s="17"/>
      <c r="AG324" s="17"/>
      <c r="AH324" s="17"/>
      <c r="AI324" s="17"/>
      <c r="AJ324" s="17"/>
      <c r="AK324" s="17"/>
      <c r="AL324" s="17"/>
      <c r="AM324" s="17"/>
      <c r="AN324" s="17"/>
      <c r="AO324" s="17"/>
      <c r="AP324" s="17"/>
      <c r="AQ324" s="17"/>
      <c r="AR324" s="17"/>
    </row>
    <row r="325" spans="1:44" s="11" customFormat="1" ht="132.75" customHeight="1" x14ac:dyDescent="0.2">
      <c r="A325" s="123"/>
      <c r="B325" s="92" t="s">
        <v>509</v>
      </c>
      <c r="C325" s="14"/>
      <c r="D325" s="77" t="s">
        <v>20</v>
      </c>
      <c r="E325" s="23" t="s">
        <v>4</v>
      </c>
      <c r="F325" s="152" t="s">
        <v>4</v>
      </c>
      <c r="G325" s="153">
        <v>42735</v>
      </c>
      <c r="H325" s="153"/>
      <c r="I325" s="23" t="s">
        <v>4</v>
      </c>
      <c r="J325" s="23" t="s">
        <v>4</v>
      </c>
      <c r="K325" s="23" t="s">
        <v>4</v>
      </c>
      <c r="L325" s="17"/>
      <c r="M325" s="17"/>
      <c r="N325" s="17"/>
      <c r="O325" s="17"/>
      <c r="P325" s="17"/>
      <c r="Q325" s="17"/>
      <c r="R325" s="17"/>
      <c r="S325" s="17"/>
      <c r="T325" s="17"/>
      <c r="U325" s="17"/>
      <c r="V325" s="17"/>
      <c r="W325" s="17"/>
      <c r="X325" s="17"/>
      <c r="Y325" s="17"/>
      <c r="Z325" s="17"/>
      <c r="AA325" s="17"/>
      <c r="AB325" s="17"/>
      <c r="AC325" s="17"/>
      <c r="AD325" s="17"/>
      <c r="AE325" s="17"/>
      <c r="AF325" s="17"/>
      <c r="AG325" s="17"/>
      <c r="AH325" s="17"/>
      <c r="AI325" s="17"/>
      <c r="AJ325" s="17"/>
      <c r="AK325" s="17"/>
      <c r="AL325" s="17"/>
      <c r="AM325" s="17"/>
      <c r="AN325" s="17"/>
      <c r="AO325" s="17"/>
      <c r="AP325" s="17"/>
      <c r="AQ325" s="17"/>
      <c r="AR325" s="17"/>
    </row>
    <row r="326" spans="1:44" ht="136.5" customHeight="1" x14ac:dyDescent="0.2">
      <c r="A326" s="123"/>
      <c r="B326" s="92" t="s">
        <v>510</v>
      </c>
      <c r="C326" s="14"/>
      <c r="D326" s="77" t="s">
        <v>20</v>
      </c>
      <c r="E326" s="23" t="s">
        <v>4</v>
      </c>
      <c r="F326" s="152" t="s">
        <v>4</v>
      </c>
      <c r="G326" s="153">
        <v>43100</v>
      </c>
      <c r="H326" s="153"/>
      <c r="I326" s="23" t="s">
        <v>4</v>
      </c>
      <c r="J326" s="23" t="s">
        <v>4</v>
      </c>
      <c r="K326" s="23" t="s">
        <v>4</v>
      </c>
    </row>
    <row r="327" spans="1:44" s="11" customFormat="1" ht="151.5" customHeight="1" x14ac:dyDescent="0.2">
      <c r="A327" s="119" t="s">
        <v>178</v>
      </c>
      <c r="B327" s="73" t="s">
        <v>341</v>
      </c>
      <c r="C327" s="59"/>
      <c r="D327" s="93" t="s">
        <v>18</v>
      </c>
      <c r="E327" s="65">
        <v>42005</v>
      </c>
      <c r="F327" s="65">
        <v>42005</v>
      </c>
      <c r="G327" s="65">
        <v>43100</v>
      </c>
      <c r="H327" s="65"/>
      <c r="I327" s="20">
        <f>I328</f>
        <v>41315.1</v>
      </c>
      <c r="J327" s="20">
        <f>J328</f>
        <v>16848.12</v>
      </c>
      <c r="K327" s="20">
        <f>K328</f>
        <v>0</v>
      </c>
      <c r="L327" s="17"/>
      <c r="M327" s="17"/>
      <c r="N327" s="17"/>
      <c r="O327" s="17"/>
      <c r="P327" s="17"/>
      <c r="Q327" s="17"/>
      <c r="R327" s="17"/>
      <c r="S327" s="17"/>
      <c r="T327" s="17"/>
      <c r="U327" s="17"/>
      <c r="V327" s="17"/>
      <c r="W327" s="17"/>
      <c r="X327" s="17"/>
      <c r="Y327" s="17"/>
      <c r="Z327" s="17"/>
      <c r="AA327" s="17"/>
      <c r="AB327" s="17"/>
      <c r="AC327" s="17"/>
      <c r="AD327" s="17"/>
      <c r="AE327" s="17"/>
      <c r="AF327" s="17"/>
      <c r="AG327" s="17"/>
      <c r="AH327" s="17"/>
      <c r="AI327" s="17"/>
      <c r="AJ327" s="17"/>
      <c r="AK327" s="17"/>
      <c r="AL327" s="17"/>
      <c r="AM327" s="17"/>
      <c r="AN327" s="17"/>
      <c r="AO327" s="17"/>
      <c r="AP327" s="17"/>
      <c r="AQ327" s="17"/>
      <c r="AR327" s="17"/>
    </row>
    <row r="328" spans="1:44" s="11" customFormat="1" ht="183" customHeight="1" x14ac:dyDescent="0.2">
      <c r="A328" s="123" t="s">
        <v>179</v>
      </c>
      <c r="B328" s="124" t="s">
        <v>342</v>
      </c>
      <c r="C328" s="60"/>
      <c r="D328" s="93" t="s">
        <v>18</v>
      </c>
      <c r="E328" s="64">
        <v>42005</v>
      </c>
      <c r="F328" s="107">
        <v>42005</v>
      </c>
      <c r="G328" s="107">
        <v>43100</v>
      </c>
      <c r="H328" s="107"/>
      <c r="I328" s="22">
        <v>41315.1</v>
      </c>
      <c r="J328" s="22">
        <v>16848.12</v>
      </c>
      <c r="K328" s="22">
        <v>0</v>
      </c>
      <c r="L328" s="17"/>
      <c r="M328" s="17"/>
      <c r="N328" s="17"/>
      <c r="O328" s="17"/>
      <c r="P328" s="17"/>
      <c r="Q328" s="17"/>
      <c r="R328" s="17"/>
      <c r="S328" s="17"/>
      <c r="T328" s="17"/>
      <c r="U328" s="17"/>
      <c r="V328" s="17"/>
      <c r="W328" s="17"/>
      <c r="X328" s="17"/>
      <c r="Y328" s="17"/>
      <c r="Z328" s="17"/>
      <c r="AA328" s="17"/>
      <c r="AB328" s="17"/>
      <c r="AC328" s="17"/>
      <c r="AD328" s="17"/>
      <c r="AE328" s="17"/>
      <c r="AF328" s="17"/>
      <c r="AG328" s="17"/>
      <c r="AH328" s="17"/>
      <c r="AI328" s="17"/>
      <c r="AJ328" s="17"/>
      <c r="AK328" s="17"/>
      <c r="AL328" s="17"/>
      <c r="AM328" s="17"/>
      <c r="AN328" s="17"/>
      <c r="AO328" s="17"/>
      <c r="AP328" s="17"/>
      <c r="AQ328" s="17"/>
      <c r="AR328" s="17"/>
    </row>
    <row r="329" spans="1:44" s="11" customFormat="1" ht="108" customHeight="1" x14ac:dyDescent="0.2">
      <c r="A329" s="123" t="s">
        <v>180</v>
      </c>
      <c r="B329" s="61" t="s">
        <v>343</v>
      </c>
      <c r="C329" s="61"/>
      <c r="D329" s="93" t="s">
        <v>18</v>
      </c>
      <c r="E329" s="88">
        <v>42005</v>
      </c>
      <c r="F329" s="104">
        <v>42005</v>
      </c>
      <c r="G329" s="104">
        <v>43100</v>
      </c>
      <c r="H329" s="104"/>
      <c r="I329" s="32">
        <v>0</v>
      </c>
      <c r="J329" s="32">
        <v>0</v>
      </c>
      <c r="K329" s="32">
        <v>0</v>
      </c>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7"/>
    </row>
    <row r="330" spans="1:44" s="11" customFormat="1" ht="142.5" customHeight="1" x14ac:dyDescent="0.2">
      <c r="A330" s="123"/>
      <c r="B330" s="92" t="s">
        <v>511</v>
      </c>
      <c r="C330" s="14"/>
      <c r="D330" s="77" t="s">
        <v>18</v>
      </c>
      <c r="E330" s="23" t="s">
        <v>4</v>
      </c>
      <c r="F330" s="152" t="s">
        <v>4</v>
      </c>
      <c r="G330" s="153">
        <v>42369</v>
      </c>
      <c r="H330" s="153"/>
      <c r="I330" s="23" t="s">
        <v>4</v>
      </c>
      <c r="J330" s="23" t="s">
        <v>4</v>
      </c>
      <c r="K330" s="23" t="s">
        <v>4</v>
      </c>
      <c r="L330" s="17"/>
      <c r="M330" s="17"/>
      <c r="N330" s="17"/>
      <c r="O330" s="17"/>
      <c r="P330" s="17"/>
      <c r="Q330" s="17"/>
      <c r="R330" s="17"/>
      <c r="S330" s="17"/>
      <c r="T330" s="17"/>
      <c r="U330" s="17"/>
      <c r="V330" s="17"/>
      <c r="W330" s="17"/>
      <c r="X330" s="17"/>
      <c r="Y330" s="17"/>
      <c r="Z330" s="17"/>
      <c r="AA330" s="17"/>
      <c r="AB330" s="17"/>
      <c r="AC330" s="17"/>
      <c r="AD330" s="17"/>
      <c r="AE330" s="17"/>
      <c r="AF330" s="17"/>
      <c r="AG330" s="17"/>
      <c r="AH330" s="17"/>
      <c r="AI330" s="17"/>
      <c r="AJ330" s="17"/>
      <c r="AK330" s="17"/>
      <c r="AL330" s="17"/>
      <c r="AM330" s="17"/>
      <c r="AN330" s="17"/>
      <c r="AO330" s="17"/>
      <c r="AP330" s="17"/>
      <c r="AQ330" s="17"/>
      <c r="AR330" s="17"/>
    </row>
    <row r="331" spans="1:44" ht="135.75" customHeight="1" x14ac:dyDescent="0.2">
      <c r="A331" s="123"/>
      <c r="B331" s="92" t="s">
        <v>512</v>
      </c>
      <c r="C331" s="14"/>
      <c r="D331" s="77" t="s">
        <v>18</v>
      </c>
      <c r="E331" s="23" t="s">
        <v>4</v>
      </c>
      <c r="F331" s="152" t="s">
        <v>4</v>
      </c>
      <c r="G331" s="153">
        <v>42735</v>
      </c>
      <c r="H331" s="153"/>
      <c r="I331" s="23" t="s">
        <v>4</v>
      </c>
      <c r="J331" s="23" t="s">
        <v>4</v>
      </c>
      <c r="K331" s="23" t="s">
        <v>4</v>
      </c>
    </row>
    <row r="332" spans="1:44" ht="130.5" customHeight="1" x14ac:dyDescent="0.2">
      <c r="A332" s="123"/>
      <c r="B332" s="92" t="s">
        <v>513</v>
      </c>
      <c r="C332" s="14"/>
      <c r="D332" s="77" t="s">
        <v>18</v>
      </c>
      <c r="E332" s="23" t="s">
        <v>4</v>
      </c>
      <c r="F332" s="152" t="s">
        <v>4</v>
      </c>
      <c r="G332" s="153">
        <v>43100</v>
      </c>
      <c r="H332" s="153"/>
      <c r="I332" s="23" t="s">
        <v>4</v>
      </c>
      <c r="J332" s="23" t="s">
        <v>4</v>
      </c>
      <c r="K332" s="23" t="s">
        <v>4</v>
      </c>
    </row>
    <row r="333" spans="1:44" ht="137.25" customHeight="1" x14ac:dyDescent="0.2">
      <c r="A333" s="119" t="s">
        <v>181</v>
      </c>
      <c r="B333" s="73" t="s">
        <v>344</v>
      </c>
      <c r="C333" s="59"/>
      <c r="D333" s="93" t="s">
        <v>20</v>
      </c>
      <c r="E333" s="104">
        <v>42005</v>
      </c>
      <c r="F333" s="104">
        <v>42005</v>
      </c>
      <c r="G333" s="104">
        <v>43100</v>
      </c>
      <c r="H333" s="104"/>
      <c r="I333" s="20">
        <f>I334+I335</f>
        <v>263358.02999999997</v>
      </c>
      <c r="J333" s="20">
        <f t="shared" ref="J333:K333" si="21">J334+J335</f>
        <v>136500.88</v>
      </c>
      <c r="K333" s="20">
        <f t="shared" si="21"/>
        <v>157149.88</v>
      </c>
    </row>
    <row r="334" spans="1:44" ht="105" customHeight="1" x14ac:dyDescent="0.2">
      <c r="A334" s="123" t="s">
        <v>182</v>
      </c>
      <c r="B334" s="124" t="s">
        <v>345</v>
      </c>
      <c r="C334" s="60"/>
      <c r="D334" s="93" t="s">
        <v>20</v>
      </c>
      <c r="E334" s="104">
        <v>42005</v>
      </c>
      <c r="F334" s="104">
        <v>42005</v>
      </c>
      <c r="G334" s="104">
        <v>43100</v>
      </c>
      <c r="H334" s="104"/>
      <c r="I334" s="22">
        <v>257830.33</v>
      </c>
      <c r="J334" s="22">
        <v>134460.88</v>
      </c>
      <c r="K334" s="22">
        <v>153955.72</v>
      </c>
    </row>
    <row r="335" spans="1:44" s="11" customFormat="1" ht="104.25" customHeight="1" x14ac:dyDescent="0.2">
      <c r="A335" s="123" t="s">
        <v>183</v>
      </c>
      <c r="B335" s="59" t="s">
        <v>346</v>
      </c>
      <c r="C335" s="59"/>
      <c r="D335" s="93" t="s">
        <v>20</v>
      </c>
      <c r="E335" s="104">
        <v>42005</v>
      </c>
      <c r="F335" s="104">
        <v>42005</v>
      </c>
      <c r="G335" s="104">
        <v>43100</v>
      </c>
      <c r="H335" s="104"/>
      <c r="I335" s="22">
        <v>5527.7</v>
      </c>
      <c r="J335" s="22">
        <v>2040</v>
      </c>
      <c r="K335" s="22">
        <v>3194.16</v>
      </c>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7"/>
    </row>
    <row r="336" spans="1:44" s="11" customFormat="1" ht="93" customHeight="1" x14ac:dyDescent="0.2">
      <c r="A336" s="138"/>
      <c r="B336" s="92" t="s">
        <v>514</v>
      </c>
      <c r="C336" s="14"/>
      <c r="D336" s="92" t="s">
        <v>18</v>
      </c>
      <c r="E336" s="23" t="s">
        <v>4</v>
      </c>
      <c r="F336" s="152" t="s">
        <v>4</v>
      </c>
      <c r="G336" s="153">
        <v>42185</v>
      </c>
      <c r="H336" s="153" t="s">
        <v>547</v>
      </c>
      <c r="I336" s="23" t="s">
        <v>4</v>
      </c>
      <c r="J336" s="23" t="s">
        <v>4</v>
      </c>
      <c r="K336" s="23" t="s">
        <v>4</v>
      </c>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row>
    <row r="337" spans="1:44" s="11" customFormat="1" ht="87.75" customHeight="1" x14ac:dyDescent="0.2">
      <c r="A337" s="138"/>
      <c r="B337" s="92" t="s">
        <v>515</v>
      </c>
      <c r="C337" s="14"/>
      <c r="D337" s="92" t="s">
        <v>18</v>
      </c>
      <c r="E337" s="23" t="s">
        <v>4</v>
      </c>
      <c r="F337" s="152" t="s">
        <v>4</v>
      </c>
      <c r="G337" s="153">
        <v>42551</v>
      </c>
      <c r="H337" s="153"/>
      <c r="I337" s="23" t="s">
        <v>4</v>
      </c>
      <c r="J337" s="23" t="s">
        <v>4</v>
      </c>
      <c r="K337" s="23" t="s">
        <v>4</v>
      </c>
      <c r="L337" s="17"/>
      <c r="M337" s="17"/>
      <c r="N337" s="17"/>
      <c r="O337" s="17"/>
      <c r="P337" s="17"/>
      <c r="Q337" s="17"/>
      <c r="R337" s="17"/>
      <c r="S337" s="17"/>
      <c r="T337" s="17"/>
      <c r="U337" s="17"/>
      <c r="V337" s="17"/>
      <c r="W337" s="17"/>
      <c r="X337" s="17"/>
      <c r="Y337" s="17"/>
      <c r="Z337" s="17"/>
      <c r="AA337" s="17"/>
      <c r="AB337" s="17"/>
      <c r="AC337" s="17"/>
      <c r="AD337" s="17"/>
      <c r="AE337" s="17"/>
      <c r="AF337" s="17"/>
      <c r="AG337" s="17"/>
      <c r="AH337" s="17"/>
      <c r="AI337" s="17"/>
      <c r="AJ337" s="17"/>
      <c r="AK337" s="17"/>
      <c r="AL337" s="17"/>
      <c r="AM337" s="17"/>
      <c r="AN337" s="17"/>
      <c r="AO337" s="17"/>
      <c r="AP337" s="17"/>
      <c r="AQ337" s="17"/>
      <c r="AR337" s="17"/>
    </row>
    <row r="338" spans="1:44" ht="87" customHeight="1" x14ac:dyDescent="0.2">
      <c r="A338" s="138"/>
      <c r="B338" s="92" t="s">
        <v>516</v>
      </c>
      <c r="C338" s="14"/>
      <c r="D338" s="92" t="s">
        <v>18</v>
      </c>
      <c r="E338" s="23" t="s">
        <v>4</v>
      </c>
      <c r="F338" s="152" t="s">
        <v>4</v>
      </c>
      <c r="G338" s="153">
        <v>42916</v>
      </c>
      <c r="H338" s="153"/>
      <c r="I338" s="23" t="s">
        <v>4</v>
      </c>
      <c r="J338" s="23" t="s">
        <v>4</v>
      </c>
      <c r="K338" s="23" t="s">
        <v>4</v>
      </c>
    </row>
    <row r="339" spans="1:44" ht="95.25" customHeight="1" x14ac:dyDescent="0.2">
      <c r="A339" s="119" t="s">
        <v>185</v>
      </c>
      <c r="B339" s="58" t="s">
        <v>347</v>
      </c>
      <c r="C339" s="59"/>
      <c r="D339" s="93" t="s">
        <v>18</v>
      </c>
      <c r="E339" s="65">
        <v>42005</v>
      </c>
      <c r="F339" s="65">
        <v>42005</v>
      </c>
      <c r="G339" s="65">
        <v>43100</v>
      </c>
      <c r="H339" s="65"/>
      <c r="I339" s="20">
        <f>I340</f>
        <v>1936.24</v>
      </c>
      <c r="J339" s="28">
        <f>J340</f>
        <v>462</v>
      </c>
      <c r="K339" s="20">
        <f>K340</f>
        <v>0</v>
      </c>
    </row>
    <row r="340" spans="1:44" ht="116.25" customHeight="1" x14ac:dyDescent="0.2">
      <c r="A340" s="123" t="s">
        <v>186</v>
      </c>
      <c r="B340" s="59" t="s">
        <v>348</v>
      </c>
      <c r="C340" s="59"/>
      <c r="D340" s="93" t="s">
        <v>18</v>
      </c>
      <c r="E340" s="65">
        <v>42005</v>
      </c>
      <c r="F340" s="65">
        <v>42005</v>
      </c>
      <c r="G340" s="65">
        <v>43100</v>
      </c>
      <c r="H340" s="65"/>
      <c r="I340" s="22">
        <v>1936.24</v>
      </c>
      <c r="J340" s="21">
        <v>462</v>
      </c>
      <c r="K340" s="22">
        <v>0</v>
      </c>
    </row>
    <row r="341" spans="1:44" ht="90" customHeight="1" x14ac:dyDescent="0.2">
      <c r="A341" s="123" t="s">
        <v>187</v>
      </c>
      <c r="B341" s="59" t="s">
        <v>349</v>
      </c>
      <c r="C341" s="59"/>
      <c r="D341" s="93" t="s">
        <v>18</v>
      </c>
      <c r="E341" s="65">
        <v>42005</v>
      </c>
      <c r="F341" s="65">
        <v>42005</v>
      </c>
      <c r="G341" s="65">
        <v>43100</v>
      </c>
      <c r="H341" s="65"/>
      <c r="I341" s="21">
        <v>0</v>
      </c>
      <c r="J341" s="21">
        <v>0</v>
      </c>
      <c r="K341" s="21">
        <v>0</v>
      </c>
    </row>
    <row r="342" spans="1:44" s="11" customFormat="1" ht="132" customHeight="1" x14ac:dyDescent="0.2">
      <c r="A342" s="123"/>
      <c r="B342" s="66" t="s">
        <v>517</v>
      </c>
      <c r="C342" s="14"/>
      <c r="D342" s="77" t="s">
        <v>18</v>
      </c>
      <c r="E342" s="23" t="s">
        <v>4</v>
      </c>
      <c r="F342" s="152" t="s">
        <v>4</v>
      </c>
      <c r="G342" s="153" t="s">
        <v>17</v>
      </c>
      <c r="H342" s="153"/>
      <c r="I342" s="23" t="s">
        <v>4</v>
      </c>
      <c r="J342" s="23" t="s">
        <v>4</v>
      </c>
      <c r="K342" s="23" t="s">
        <v>4</v>
      </c>
      <c r="L342" s="17"/>
      <c r="M342" s="17"/>
      <c r="N342" s="17"/>
      <c r="O342" s="17"/>
      <c r="P342" s="17"/>
      <c r="Q342" s="17"/>
      <c r="R342" s="17"/>
      <c r="S342" s="17"/>
      <c r="T342" s="17"/>
      <c r="U342" s="17"/>
      <c r="V342" s="17"/>
      <c r="W342" s="17"/>
      <c r="X342" s="17"/>
      <c r="Y342" s="17"/>
      <c r="Z342" s="17"/>
      <c r="AA342" s="17"/>
      <c r="AB342" s="17"/>
      <c r="AC342" s="17"/>
      <c r="AD342" s="17"/>
      <c r="AE342" s="17"/>
      <c r="AF342" s="17"/>
      <c r="AG342" s="17"/>
      <c r="AH342" s="17"/>
      <c r="AI342" s="17"/>
      <c r="AJ342" s="17"/>
      <c r="AK342" s="17"/>
      <c r="AL342" s="17"/>
      <c r="AM342" s="17"/>
      <c r="AN342" s="17"/>
      <c r="AO342" s="17"/>
      <c r="AP342" s="17"/>
      <c r="AQ342" s="17"/>
      <c r="AR342" s="17"/>
    </row>
    <row r="343" spans="1:44" s="11" customFormat="1" ht="26.25" customHeight="1" x14ac:dyDescent="0.2">
      <c r="A343" s="161"/>
      <c r="B343" s="167" t="s">
        <v>15</v>
      </c>
      <c r="C343" s="167"/>
      <c r="D343" s="169"/>
      <c r="E343" s="168"/>
      <c r="F343" s="168"/>
      <c r="G343" s="168"/>
      <c r="H343" s="168"/>
      <c r="I343" s="2">
        <f>I339+I333+I327+I321+I315+I312</f>
        <v>490574.83999999997</v>
      </c>
      <c r="J343" s="2">
        <f t="shared" ref="J343:K343" si="22">J339+J333+J327+J321+J315+J312</f>
        <v>268251.05</v>
      </c>
      <c r="K343" s="2">
        <f t="shared" si="22"/>
        <v>177406.28</v>
      </c>
      <c r="L343" s="17"/>
      <c r="M343" s="17"/>
      <c r="N343" s="17"/>
      <c r="O343" s="17"/>
      <c r="P343" s="17"/>
      <c r="Q343" s="17"/>
      <c r="R343" s="17"/>
      <c r="S343" s="17"/>
      <c r="T343" s="17"/>
      <c r="U343" s="17"/>
      <c r="V343" s="17"/>
      <c r="W343" s="17"/>
      <c r="X343" s="17"/>
      <c r="Y343" s="17"/>
      <c r="Z343" s="17"/>
      <c r="AA343" s="17"/>
      <c r="AB343" s="17"/>
      <c r="AC343" s="17"/>
      <c r="AD343" s="17"/>
      <c r="AE343" s="17"/>
      <c r="AF343" s="17"/>
      <c r="AG343" s="17"/>
      <c r="AH343" s="17"/>
      <c r="AI343" s="17"/>
      <c r="AJ343" s="17"/>
      <c r="AK343" s="17"/>
      <c r="AL343" s="17"/>
      <c r="AM343" s="17"/>
      <c r="AN343" s="17"/>
      <c r="AO343" s="17"/>
      <c r="AP343" s="17"/>
      <c r="AQ343" s="17"/>
      <c r="AR343" s="17"/>
    </row>
    <row r="344" spans="1:44" s="17" customFormat="1" ht="24.75" customHeight="1" x14ac:dyDescent="0.2">
      <c r="A344" s="161"/>
      <c r="B344" s="175" t="s">
        <v>16</v>
      </c>
      <c r="C344" s="175"/>
      <c r="D344" s="169"/>
      <c r="E344" s="176"/>
      <c r="F344" s="176"/>
      <c r="G344" s="176"/>
      <c r="H344" s="176"/>
      <c r="I344" s="2">
        <f>I343+I310+I291+I253+I210+I64</f>
        <v>1065503.4999999998</v>
      </c>
      <c r="J344" s="2">
        <f>J343+J310+J291+J253+J210+J64</f>
        <v>485090.26</v>
      </c>
      <c r="K344" s="2">
        <f>K343+K310+K291+K253+K210+K64</f>
        <v>256655.88</v>
      </c>
    </row>
    <row r="345" spans="1:44" s="17" customFormat="1" ht="61.5" customHeight="1" x14ac:dyDescent="0.2">
      <c r="A345" s="193" t="s">
        <v>555</v>
      </c>
      <c r="B345" s="193"/>
      <c r="C345" s="193"/>
      <c r="D345" s="193"/>
      <c r="E345" s="193"/>
      <c r="F345" s="193"/>
      <c r="G345" s="193"/>
      <c r="H345" s="193"/>
      <c r="I345" s="193"/>
      <c r="J345" s="193"/>
      <c r="K345" s="193"/>
    </row>
    <row r="346" spans="1:44" x14ac:dyDescent="0.2">
      <c r="B346" s="4"/>
      <c r="C346" s="4"/>
      <c r="D346" s="5"/>
      <c r="E346" s="36"/>
      <c r="F346" s="36"/>
      <c r="G346" s="36"/>
      <c r="H346" s="36"/>
      <c r="I346" s="4"/>
      <c r="J346" s="4"/>
      <c r="K346" s="4"/>
    </row>
    <row r="347" spans="1:44" ht="117.75" customHeight="1" x14ac:dyDescent="0.2">
      <c r="B347" s="4"/>
      <c r="C347" s="4"/>
      <c r="D347" s="5"/>
      <c r="E347" s="36"/>
      <c r="F347" s="36"/>
      <c r="G347" s="36"/>
      <c r="H347" s="36"/>
      <c r="I347" s="4"/>
      <c r="J347" s="4"/>
      <c r="K347" s="4"/>
    </row>
    <row r="348" spans="1:44" ht="94.5" customHeight="1" x14ac:dyDescent="0.2">
      <c r="B348" s="4"/>
      <c r="C348" s="4"/>
      <c r="D348" s="5"/>
      <c r="E348" s="36"/>
      <c r="F348" s="36"/>
      <c r="G348" s="36"/>
      <c r="H348" s="36"/>
      <c r="I348" s="4"/>
      <c r="J348" s="4"/>
      <c r="K348" s="4"/>
    </row>
    <row r="349" spans="1:44" ht="130.5" customHeight="1" x14ac:dyDescent="0.2">
      <c r="B349" s="4"/>
      <c r="C349" s="4"/>
      <c r="D349" s="5"/>
      <c r="E349" s="36"/>
      <c r="F349" s="36"/>
      <c r="G349" s="36"/>
      <c r="H349" s="36"/>
      <c r="I349" s="4"/>
      <c r="J349" s="4"/>
      <c r="K349" s="4"/>
    </row>
    <row r="350" spans="1:44" ht="24.75" customHeight="1" x14ac:dyDescent="0.2">
      <c r="B350" s="4"/>
      <c r="C350" s="4"/>
      <c r="D350" s="5"/>
      <c r="E350" s="36"/>
      <c r="F350" s="36"/>
      <c r="G350" s="36"/>
      <c r="H350" s="36"/>
      <c r="I350" s="4"/>
      <c r="J350" s="4"/>
      <c r="K350" s="4"/>
    </row>
    <row r="351" spans="1:44" ht="51" customHeight="1" x14ac:dyDescent="0.2">
      <c r="B351" s="4"/>
      <c r="C351" s="4"/>
      <c r="D351" s="5"/>
      <c r="E351" s="36"/>
      <c r="F351" s="36"/>
      <c r="G351" s="36"/>
      <c r="H351" s="36"/>
      <c r="I351" s="4"/>
      <c r="J351" s="4"/>
      <c r="K351" s="4"/>
    </row>
    <row r="352" spans="1:44" ht="24.75" customHeight="1" x14ac:dyDescent="0.2">
      <c r="B352" s="4"/>
      <c r="C352" s="4"/>
      <c r="D352" s="5"/>
      <c r="E352" s="36"/>
      <c r="F352" s="36"/>
      <c r="G352" s="36"/>
      <c r="H352" s="36"/>
      <c r="I352" s="4"/>
      <c r="J352" s="4"/>
      <c r="K352" s="4"/>
    </row>
    <row r="353" spans="1:44" ht="49.5" customHeight="1" x14ac:dyDescent="0.2">
      <c r="B353" s="4"/>
      <c r="C353" s="4"/>
      <c r="D353" s="5"/>
      <c r="E353" s="36"/>
      <c r="F353" s="36"/>
      <c r="G353" s="36"/>
      <c r="H353" s="36"/>
      <c r="I353" s="4"/>
      <c r="J353" s="4"/>
      <c r="K353" s="4"/>
    </row>
    <row r="354" spans="1:44" ht="39.75" customHeight="1" x14ac:dyDescent="0.2">
      <c r="B354" s="4"/>
      <c r="C354" s="4"/>
      <c r="D354" s="5"/>
      <c r="E354" s="36"/>
      <c r="F354" s="36"/>
      <c r="G354" s="36"/>
      <c r="H354" s="36"/>
      <c r="I354" s="4"/>
      <c r="J354" s="4"/>
      <c r="K354" s="4"/>
    </row>
    <row r="355" spans="1:44" ht="51.75" customHeight="1" x14ac:dyDescent="0.2">
      <c r="B355" s="4"/>
      <c r="C355" s="4"/>
      <c r="D355" s="5"/>
      <c r="E355" s="36"/>
      <c r="F355" s="36"/>
      <c r="G355" s="36"/>
      <c r="H355" s="36"/>
      <c r="I355" s="4"/>
      <c r="J355" s="4"/>
      <c r="K355" s="4"/>
      <c r="AM355" s="7"/>
      <c r="AN355" s="7"/>
      <c r="AO355" s="7"/>
      <c r="AP355" s="7"/>
      <c r="AQ355" s="7"/>
      <c r="AR355" s="7"/>
    </row>
    <row r="356" spans="1:44" s="83" customFormat="1" ht="24.75" customHeight="1" x14ac:dyDescent="0.2">
      <c r="A356" s="116"/>
      <c r="B356" s="4"/>
      <c r="C356" s="4"/>
      <c r="D356" s="5"/>
      <c r="E356" s="36"/>
      <c r="F356" s="36"/>
      <c r="G356" s="36"/>
      <c r="H356" s="36"/>
      <c r="I356" s="4"/>
      <c r="J356" s="4"/>
      <c r="K356" s="4"/>
      <c r="L356" s="82"/>
      <c r="M356" s="82"/>
      <c r="N356" s="82"/>
      <c r="O356" s="82"/>
      <c r="P356" s="82"/>
      <c r="Q356" s="82"/>
      <c r="R356" s="82"/>
      <c r="S356" s="82"/>
      <c r="T356" s="82"/>
      <c r="U356" s="82"/>
      <c r="V356" s="82"/>
      <c r="W356" s="82"/>
      <c r="X356" s="82"/>
      <c r="Y356" s="82"/>
      <c r="Z356" s="82"/>
      <c r="AA356" s="82"/>
      <c r="AB356" s="82"/>
      <c r="AC356" s="82"/>
      <c r="AD356" s="82"/>
      <c r="AE356" s="82"/>
      <c r="AF356" s="82"/>
      <c r="AG356" s="82"/>
      <c r="AH356" s="82"/>
      <c r="AI356" s="82"/>
      <c r="AJ356" s="82"/>
      <c r="AK356" s="82"/>
      <c r="AL356" s="82"/>
    </row>
    <row r="357" spans="1:44" x14ac:dyDescent="0.2">
      <c r="B357" s="4"/>
      <c r="C357" s="4"/>
      <c r="D357" s="5"/>
      <c r="E357" s="36"/>
      <c r="F357" s="36"/>
      <c r="G357" s="36"/>
      <c r="H357" s="36"/>
      <c r="I357" s="4"/>
      <c r="J357" s="4"/>
      <c r="K357" s="4"/>
      <c r="AM357" s="7"/>
      <c r="AN357" s="7"/>
      <c r="AO357" s="7"/>
      <c r="AP357" s="7"/>
      <c r="AQ357" s="7"/>
      <c r="AR357" s="7"/>
    </row>
    <row r="358" spans="1:44" ht="23.25" customHeight="1" x14ac:dyDescent="0.2">
      <c r="B358" s="4"/>
      <c r="C358" s="4"/>
      <c r="D358" s="5"/>
      <c r="E358" s="36"/>
      <c r="F358" s="36"/>
      <c r="G358" s="36"/>
      <c r="H358" s="36"/>
      <c r="I358" s="4"/>
      <c r="J358" s="4"/>
      <c r="K358" s="4"/>
      <c r="AM358" s="7"/>
      <c r="AN358" s="7"/>
      <c r="AO358" s="7"/>
      <c r="AP358" s="7"/>
      <c r="AQ358" s="7"/>
      <c r="AR358" s="7"/>
    </row>
    <row r="359" spans="1:44" x14ac:dyDescent="0.2">
      <c r="B359" s="4"/>
      <c r="C359" s="4"/>
      <c r="D359" s="5"/>
      <c r="E359" s="36"/>
      <c r="F359" s="36"/>
      <c r="G359" s="36"/>
      <c r="H359" s="36"/>
      <c r="I359" s="4"/>
      <c r="J359" s="4"/>
      <c r="K359" s="4"/>
      <c r="AM359" s="7"/>
      <c r="AN359" s="7"/>
      <c r="AO359" s="7"/>
      <c r="AP359" s="7"/>
      <c r="AQ359" s="7"/>
      <c r="AR359" s="7"/>
    </row>
    <row r="360" spans="1:44" ht="27" customHeight="1" x14ac:dyDescent="0.2">
      <c r="B360" s="4"/>
      <c r="C360" s="4"/>
      <c r="D360" s="5"/>
      <c r="E360" s="36"/>
      <c r="F360" s="36"/>
      <c r="G360" s="36"/>
      <c r="H360" s="36"/>
      <c r="I360" s="4"/>
      <c r="J360" s="4"/>
      <c r="K360" s="4"/>
      <c r="AM360" s="7"/>
      <c r="AN360" s="7"/>
      <c r="AO360" s="7"/>
      <c r="AP360" s="7"/>
      <c r="AQ360" s="7"/>
      <c r="AR360" s="7"/>
    </row>
    <row r="361" spans="1:44" s="17" customFormat="1" ht="30.75" customHeight="1" x14ac:dyDescent="0.2">
      <c r="A361" s="116"/>
      <c r="B361" s="4"/>
      <c r="C361" s="4"/>
      <c r="D361" s="5"/>
      <c r="E361" s="36"/>
      <c r="F361" s="36"/>
      <c r="G361" s="36"/>
      <c r="H361" s="36"/>
      <c r="I361" s="4"/>
      <c r="J361" s="4"/>
      <c r="K361" s="4"/>
    </row>
    <row r="362" spans="1:44" s="17" customFormat="1" ht="136.5" customHeight="1" x14ac:dyDescent="0.2">
      <c r="A362" s="116"/>
      <c r="B362" s="4"/>
      <c r="C362" s="4"/>
      <c r="D362" s="5"/>
      <c r="E362" s="36"/>
      <c r="F362" s="36"/>
      <c r="G362" s="36"/>
      <c r="H362" s="36"/>
      <c r="I362" s="4"/>
      <c r="J362" s="4"/>
      <c r="K362" s="4"/>
    </row>
    <row r="363" spans="1:44" s="17" customFormat="1" x14ac:dyDescent="0.2">
      <c r="A363" s="116"/>
      <c r="B363" s="4"/>
      <c r="C363" s="4"/>
      <c r="D363" s="5"/>
      <c r="E363" s="36"/>
      <c r="F363" s="36"/>
      <c r="G363" s="36"/>
      <c r="H363" s="36"/>
      <c r="I363" s="4"/>
      <c r="J363" s="4"/>
      <c r="K363" s="4"/>
    </row>
    <row r="364" spans="1:44" s="17" customFormat="1" ht="50.25" customHeight="1" x14ac:dyDescent="0.2">
      <c r="A364" s="116"/>
      <c r="B364" s="4"/>
      <c r="C364" s="4"/>
      <c r="D364" s="5"/>
      <c r="E364" s="36"/>
      <c r="F364" s="36"/>
      <c r="G364" s="36"/>
      <c r="H364" s="36"/>
      <c r="I364" s="4"/>
      <c r="J364" s="4"/>
      <c r="K364" s="4"/>
    </row>
    <row r="365" spans="1:44" s="17" customFormat="1" x14ac:dyDescent="0.2">
      <c r="A365" s="116"/>
      <c r="B365" s="4"/>
      <c r="C365" s="4"/>
      <c r="D365" s="5"/>
      <c r="E365" s="36"/>
      <c r="F365" s="36"/>
      <c r="G365" s="36"/>
      <c r="H365" s="36"/>
      <c r="I365" s="4"/>
      <c r="J365" s="4"/>
      <c r="K365" s="4"/>
    </row>
    <row r="366" spans="1:44" s="17" customFormat="1" x14ac:dyDescent="0.2">
      <c r="A366" s="116"/>
      <c r="B366" s="4"/>
      <c r="C366" s="4"/>
      <c r="D366" s="5"/>
      <c r="E366" s="36"/>
      <c r="F366" s="36"/>
      <c r="G366" s="36"/>
      <c r="H366" s="36"/>
      <c r="I366" s="4"/>
      <c r="J366" s="4"/>
      <c r="K366" s="4"/>
    </row>
    <row r="367" spans="1:44" s="17" customFormat="1" x14ac:dyDescent="0.2">
      <c r="A367" s="116"/>
      <c r="B367" s="4"/>
      <c r="C367" s="4"/>
      <c r="D367" s="5"/>
      <c r="E367" s="36"/>
      <c r="F367" s="36"/>
      <c r="G367" s="36"/>
      <c r="H367" s="36"/>
      <c r="I367" s="4"/>
      <c r="J367" s="4"/>
      <c r="K367" s="4"/>
    </row>
    <row r="368" spans="1:44" s="17" customFormat="1" x14ac:dyDescent="0.2">
      <c r="A368" s="116"/>
      <c r="B368" s="4"/>
      <c r="C368" s="4"/>
      <c r="D368" s="5"/>
      <c r="E368" s="36"/>
      <c r="F368" s="36"/>
      <c r="G368" s="36"/>
      <c r="H368" s="36"/>
      <c r="I368" s="4"/>
      <c r="J368" s="4"/>
      <c r="K368" s="4"/>
    </row>
    <row r="369" spans="1:11" s="17" customFormat="1" x14ac:dyDescent="0.2">
      <c r="A369" s="116"/>
      <c r="B369" s="4"/>
      <c r="C369" s="4"/>
      <c r="D369" s="5"/>
      <c r="E369" s="36"/>
      <c r="F369" s="36"/>
      <c r="G369" s="36"/>
      <c r="H369" s="36"/>
      <c r="I369" s="4"/>
      <c r="J369" s="4"/>
      <c r="K369" s="4"/>
    </row>
    <row r="370" spans="1:11" s="17" customFormat="1" x14ac:dyDescent="0.2">
      <c r="A370" s="116"/>
      <c r="B370" s="4"/>
      <c r="C370" s="4"/>
      <c r="D370" s="5"/>
      <c r="E370" s="36"/>
      <c r="F370" s="36"/>
      <c r="G370" s="36"/>
      <c r="H370" s="36"/>
      <c r="I370" s="4"/>
      <c r="J370" s="4"/>
      <c r="K370" s="4"/>
    </row>
    <row r="371" spans="1:11" s="17" customFormat="1" x14ac:dyDescent="0.2">
      <c r="A371" s="116"/>
      <c r="B371" s="4"/>
      <c r="C371" s="4"/>
      <c r="D371" s="5"/>
      <c r="E371" s="36"/>
      <c r="F371" s="36"/>
      <c r="G371" s="36"/>
      <c r="H371" s="36"/>
      <c r="I371" s="4"/>
      <c r="J371" s="4"/>
      <c r="K371" s="4"/>
    </row>
    <row r="372" spans="1:11" s="17" customFormat="1" x14ac:dyDescent="0.2">
      <c r="A372" s="116"/>
      <c r="B372" s="4"/>
      <c r="C372" s="4"/>
      <c r="D372" s="5"/>
      <c r="E372" s="36"/>
      <c r="F372" s="36"/>
      <c r="G372" s="36"/>
      <c r="H372" s="36"/>
      <c r="I372" s="4"/>
      <c r="J372" s="4"/>
      <c r="K372" s="4"/>
    </row>
    <row r="373" spans="1:11" s="17" customFormat="1" x14ac:dyDescent="0.2">
      <c r="A373" s="116"/>
      <c r="B373" s="4"/>
      <c r="C373" s="4"/>
      <c r="D373" s="5"/>
      <c r="E373" s="36"/>
      <c r="F373" s="36"/>
      <c r="G373" s="36"/>
      <c r="H373" s="36"/>
      <c r="I373" s="4"/>
      <c r="J373" s="4"/>
      <c r="K373" s="4"/>
    </row>
    <row r="374" spans="1:11" s="17" customFormat="1" x14ac:dyDescent="0.2">
      <c r="A374" s="116"/>
      <c r="B374" s="4"/>
      <c r="C374" s="4"/>
      <c r="D374" s="5"/>
      <c r="E374" s="36"/>
      <c r="F374" s="36"/>
      <c r="G374" s="36"/>
      <c r="H374" s="36"/>
      <c r="I374" s="4"/>
      <c r="J374" s="4"/>
      <c r="K374" s="4"/>
    </row>
    <row r="375" spans="1:11" s="17" customFormat="1" x14ac:dyDescent="0.2">
      <c r="A375" s="116"/>
      <c r="B375" s="4"/>
      <c r="C375" s="4"/>
      <c r="D375" s="5"/>
      <c r="E375" s="36"/>
      <c r="F375" s="36"/>
      <c r="G375" s="36"/>
      <c r="H375" s="36"/>
      <c r="I375" s="4"/>
      <c r="J375" s="4"/>
      <c r="K375" s="4"/>
    </row>
    <row r="376" spans="1:11" s="17" customFormat="1" x14ac:dyDescent="0.2">
      <c r="A376" s="116"/>
      <c r="B376" s="4"/>
      <c r="C376" s="4"/>
      <c r="D376" s="5"/>
      <c r="E376" s="36"/>
      <c r="F376" s="36"/>
      <c r="G376" s="36"/>
      <c r="H376" s="36"/>
      <c r="I376" s="4"/>
      <c r="J376" s="4"/>
      <c r="K376" s="4"/>
    </row>
    <row r="377" spans="1:11" s="17" customFormat="1" x14ac:dyDescent="0.2">
      <c r="A377" s="116"/>
      <c r="B377" s="4"/>
      <c r="C377" s="4"/>
      <c r="D377" s="5"/>
      <c r="E377" s="36"/>
      <c r="F377" s="36"/>
      <c r="G377" s="36"/>
      <c r="H377" s="36"/>
      <c r="I377" s="4"/>
      <c r="J377" s="4"/>
      <c r="K377" s="4"/>
    </row>
    <row r="378" spans="1:11" s="17" customFormat="1" x14ac:dyDescent="0.2">
      <c r="A378" s="116"/>
      <c r="B378" s="4"/>
      <c r="C378" s="4"/>
      <c r="D378" s="5"/>
      <c r="E378" s="36"/>
      <c r="F378" s="36"/>
      <c r="G378" s="36"/>
      <c r="H378" s="36"/>
      <c r="I378" s="4"/>
      <c r="J378" s="4"/>
      <c r="K378" s="4"/>
    </row>
    <row r="379" spans="1:11" s="17" customFormat="1" x14ac:dyDescent="0.2">
      <c r="A379" s="116"/>
      <c r="B379" s="4"/>
      <c r="C379" s="4"/>
      <c r="D379" s="5"/>
      <c r="E379" s="36"/>
      <c r="F379" s="36"/>
      <c r="G379" s="36"/>
      <c r="H379" s="36"/>
      <c r="I379" s="4"/>
      <c r="J379" s="4"/>
      <c r="K379" s="4"/>
    </row>
    <row r="380" spans="1:11" s="17" customFormat="1" x14ac:dyDescent="0.2">
      <c r="A380" s="116"/>
      <c r="B380" s="4"/>
      <c r="C380" s="4"/>
      <c r="D380" s="5"/>
      <c r="E380" s="36"/>
      <c r="F380" s="36"/>
      <c r="G380" s="36"/>
      <c r="H380" s="36"/>
      <c r="I380" s="4"/>
      <c r="J380" s="4"/>
      <c r="K380" s="4"/>
    </row>
    <row r="381" spans="1:11" s="17" customFormat="1" x14ac:dyDescent="0.2">
      <c r="A381" s="116"/>
      <c r="B381" s="4"/>
      <c r="C381" s="4"/>
      <c r="D381" s="5"/>
      <c r="E381" s="36"/>
      <c r="F381" s="36"/>
      <c r="G381" s="36"/>
      <c r="H381" s="36"/>
      <c r="I381" s="4"/>
      <c r="J381" s="4"/>
      <c r="K381" s="4"/>
    </row>
    <row r="382" spans="1:11" s="17" customFormat="1" x14ac:dyDescent="0.2">
      <c r="A382" s="116"/>
      <c r="B382" s="4"/>
      <c r="C382" s="4"/>
      <c r="D382" s="5"/>
      <c r="E382" s="36"/>
      <c r="F382" s="36"/>
      <c r="G382" s="36"/>
      <c r="H382" s="36"/>
      <c r="I382" s="4"/>
      <c r="J382" s="4"/>
      <c r="K382" s="4"/>
    </row>
    <row r="383" spans="1:11" s="17" customFormat="1" x14ac:dyDescent="0.2">
      <c r="A383" s="116"/>
      <c r="B383" s="4"/>
      <c r="C383" s="4"/>
      <c r="D383" s="5"/>
      <c r="E383" s="36"/>
      <c r="F383" s="36"/>
      <c r="G383" s="36"/>
      <c r="H383" s="36"/>
      <c r="I383" s="4"/>
      <c r="J383" s="4"/>
      <c r="K383" s="4"/>
    </row>
    <row r="384" spans="1:11" s="17" customFormat="1" x14ac:dyDescent="0.2">
      <c r="A384" s="116"/>
      <c r="B384" s="4"/>
      <c r="C384" s="4"/>
      <c r="D384" s="5"/>
      <c r="E384" s="36"/>
      <c r="F384" s="36"/>
      <c r="G384" s="36"/>
      <c r="H384" s="36"/>
      <c r="I384" s="4"/>
      <c r="J384" s="4"/>
      <c r="K384" s="4"/>
    </row>
    <row r="385" spans="1:11" s="17" customFormat="1" x14ac:dyDescent="0.2">
      <c r="A385" s="116"/>
      <c r="B385" s="4"/>
      <c r="C385" s="4"/>
      <c r="D385" s="5"/>
      <c r="E385" s="36"/>
      <c r="F385" s="36"/>
      <c r="G385" s="36"/>
      <c r="H385" s="36"/>
      <c r="I385" s="4"/>
      <c r="J385" s="4"/>
      <c r="K385" s="4"/>
    </row>
    <row r="386" spans="1:11" s="17" customFormat="1" x14ac:dyDescent="0.2">
      <c r="A386" s="116"/>
      <c r="B386" s="4"/>
      <c r="C386" s="4"/>
      <c r="D386" s="5"/>
      <c r="E386" s="36"/>
      <c r="F386" s="36"/>
      <c r="G386" s="36"/>
      <c r="H386" s="36"/>
      <c r="I386" s="4"/>
      <c r="J386" s="4"/>
      <c r="K386" s="4"/>
    </row>
    <row r="387" spans="1:11" s="17" customFormat="1" x14ac:dyDescent="0.2">
      <c r="A387" s="116"/>
      <c r="B387" s="4"/>
      <c r="C387" s="4"/>
      <c r="D387" s="5"/>
      <c r="E387" s="36"/>
      <c r="F387" s="36"/>
      <c r="G387" s="36"/>
      <c r="H387" s="36"/>
      <c r="I387" s="4"/>
      <c r="J387" s="4"/>
      <c r="K387" s="4"/>
    </row>
    <row r="388" spans="1:11" s="17" customFormat="1" x14ac:dyDescent="0.2">
      <c r="A388" s="116"/>
      <c r="B388" s="4"/>
      <c r="C388" s="4"/>
      <c r="D388" s="5"/>
      <c r="E388" s="36"/>
      <c r="F388" s="36"/>
      <c r="G388" s="36"/>
      <c r="H388" s="36"/>
      <c r="I388" s="4"/>
      <c r="J388" s="4"/>
      <c r="K388" s="4"/>
    </row>
    <row r="389" spans="1:11" s="17" customFormat="1" x14ac:dyDescent="0.2">
      <c r="A389" s="116"/>
      <c r="B389" s="4"/>
      <c r="C389" s="4"/>
      <c r="D389" s="5"/>
      <c r="E389" s="36"/>
      <c r="F389" s="36"/>
      <c r="G389" s="36"/>
      <c r="H389" s="36"/>
      <c r="I389" s="4"/>
      <c r="J389" s="4"/>
      <c r="K389" s="4"/>
    </row>
    <row r="390" spans="1:11" s="17" customFormat="1" x14ac:dyDescent="0.2">
      <c r="A390" s="116"/>
      <c r="B390" s="4"/>
      <c r="C390" s="4"/>
      <c r="D390" s="5"/>
      <c r="E390" s="36"/>
      <c r="F390" s="36"/>
      <c r="G390" s="36"/>
      <c r="H390" s="36"/>
      <c r="I390" s="4"/>
      <c r="J390" s="4"/>
      <c r="K390" s="4"/>
    </row>
    <row r="391" spans="1:11" s="17" customFormat="1" x14ac:dyDescent="0.2">
      <c r="A391" s="116"/>
      <c r="B391" s="4"/>
      <c r="C391" s="4"/>
      <c r="D391" s="5"/>
      <c r="E391" s="36"/>
      <c r="F391" s="36"/>
      <c r="G391" s="36"/>
      <c r="H391" s="36"/>
      <c r="I391" s="4"/>
      <c r="J391" s="4"/>
      <c r="K391" s="4"/>
    </row>
    <row r="392" spans="1:11" s="17" customFormat="1" x14ac:dyDescent="0.2">
      <c r="A392" s="116"/>
      <c r="B392" s="4"/>
      <c r="C392" s="4"/>
      <c r="D392" s="5"/>
      <c r="E392" s="36"/>
      <c r="F392" s="36"/>
      <c r="G392" s="36"/>
      <c r="H392" s="36"/>
      <c r="I392" s="4"/>
      <c r="J392" s="4"/>
      <c r="K392" s="4"/>
    </row>
    <row r="393" spans="1:11" s="17" customFormat="1" x14ac:dyDescent="0.2">
      <c r="A393" s="116"/>
      <c r="B393" s="4"/>
      <c r="C393" s="4"/>
      <c r="D393" s="5"/>
      <c r="E393" s="36"/>
      <c r="F393" s="36"/>
      <c r="G393" s="36"/>
      <c r="H393" s="36"/>
      <c r="I393" s="4"/>
      <c r="J393" s="4"/>
      <c r="K393" s="4"/>
    </row>
    <row r="394" spans="1:11" s="17" customFormat="1" x14ac:dyDescent="0.2">
      <c r="A394" s="116"/>
      <c r="B394" s="4"/>
      <c r="C394" s="4"/>
      <c r="D394" s="5"/>
      <c r="E394" s="36"/>
      <c r="F394" s="36"/>
      <c r="G394" s="36"/>
      <c r="H394" s="36"/>
      <c r="I394" s="4"/>
      <c r="J394" s="4"/>
      <c r="K394" s="4"/>
    </row>
    <row r="395" spans="1:11" s="17" customFormat="1" x14ac:dyDescent="0.2">
      <c r="A395" s="116"/>
      <c r="B395" s="4"/>
      <c r="C395" s="4"/>
      <c r="D395" s="5"/>
      <c r="E395" s="36"/>
      <c r="F395" s="36"/>
      <c r="G395" s="36"/>
      <c r="H395" s="36"/>
      <c r="I395" s="4"/>
      <c r="J395" s="4"/>
      <c r="K395" s="4"/>
    </row>
    <row r="396" spans="1:11" s="17" customFormat="1" x14ac:dyDescent="0.2">
      <c r="A396" s="116"/>
      <c r="B396" s="4"/>
      <c r="C396" s="4"/>
      <c r="D396" s="5"/>
      <c r="E396" s="36"/>
      <c r="F396" s="36"/>
      <c r="G396" s="36"/>
      <c r="H396" s="36"/>
      <c r="I396" s="4"/>
      <c r="J396" s="4"/>
      <c r="K396" s="4"/>
    </row>
    <row r="397" spans="1:11" s="17" customFormat="1" x14ac:dyDescent="0.2">
      <c r="A397" s="116"/>
      <c r="B397" s="4"/>
      <c r="C397" s="4"/>
      <c r="D397" s="5"/>
      <c r="E397" s="36"/>
      <c r="F397" s="36"/>
      <c r="G397" s="36"/>
      <c r="H397" s="36"/>
      <c r="I397" s="4"/>
      <c r="J397" s="4"/>
      <c r="K397" s="4"/>
    </row>
    <row r="398" spans="1:11" s="17" customFormat="1" x14ac:dyDescent="0.2">
      <c r="A398" s="116"/>
      <c r="B398" s="4"/>
      <c r="C398" s="4"/>
      <c r="D398" s="5"/>
      <c r="E398" s="36"/>
      <c r="F398" s="36"/>
      <c r="G398" s="36"/>
      <c r="H398" s="36"/>
      <c r="I398" s="4"/>
      <c r="J398" s="4"/>
      <c r="K398" s="4"/>
    </row>
    <row r="399" spans="1:11" s="17" customFormat="1" x14ac:dyDescent="0.2">
      <c r="A399" s="116"/>
      <c r="B399" s="4"/>
      <c r="C399" s="4"/>
      <c r="D399" s="5"/>
      <c r="E399" s="36"/>
      <c r="F399" s="36"/>
      <c r="G399" s="36"/>
      <c r="H399" s="36"/>
      <c r="I399" s="4"/>
      <c r="J399" s="4"/>
      <c r="K399" s="4"/>
    </row>
    <row r="400" spans="1:11" s="17" customFormat="1" x14ac:dyDescent="0.2">
      <c r="A400" s="116"/>
      <c r="B400" s="4"/>
      <c r="C400" s="4"/>
      <c r="D400" s="5"/>
      <c r="E400" s="36"/>
      <c r="F400" s="36"/>
      <c r="G400" s="36"/>
      <c r="H400" s="36"/>
      <c r="I400" s="4"/>
      <c r="J400" s="4"/>
      <c r="K400" s="4"/>
    </row>
    <row r="401" spans="1:11" s="17" customFormat="1" x14ac:dyDescent="0.2">
      <c r="A401" s="116"/>
      <c r="B401" s="4"/>
      <c r="C401" s="4"/>
      <c r="D401" s="5"/>
      <c r="E401" s="36"/>
      <c r="F401" s="36"/>
      <c r="G401" s="36"/>
      <c r="H401" s="36"/>
      <c r="I401" s="4"/>
      <c r="J401" s="4"/>
      <c r="K401" s="4"/>
    </row>
    <row r="402" spans="1:11" s="17" customFormat="1" x14ac:dyDescent="0.2">
      <c r="A402" s="116"/>
      <c r="B402" s="4"/>
      <c r="C402" s="4"/>
      <c r="D402" s="5"/>
      <c r="E402" s="36"/>
      <c r="F402" s="36"/>
      <c r="G402" s="36"/>
      <c r="H402" s="36"/>
      <c r="I402" s="4"/>
      <c r="J402" s="4"/>
      <c r="K402" s="4"/>
    </row>
    <row r="403" spans="1:11" s="17" customFormat="1" x14ac:dyDescent="0.2">
      <c r="A403" s="116"/>
      <c r="B403" s="4"/>
      <c r="C403" s="4"/>
      <c r="D403" s="5"/>
      <c r="E403" s="36"/>
      <c r="F403" s="36"/>
      <c r="G403" s="36"/>
      <c r="H403" s="36"/>
      <c r="I403" s="4"/>
      <c r="J403" s="4"/>
      <c r="K403" s="4"/>
    </row>
    <row r="404" spans="1:11" s="17" customFormat="1" x14ac:dyDescent="0.2">
      <c r="A404" s="116"/>
      <c r="B404" s="4"/>
      <c r="C404" s="4"/>
      <c r="D404" s="5"/>
      <c r="E404" s="36"/>
      <c r="F404" s="36"/>
      <c r="G404" s="36"/>
      <c r="H404" s="36"/>
      <c r="I404" s="4"/>
      <c r="J404" s="4"/>
      <c r="K404" s="4"/>
    </row>
    <row r="405" spans="1:11" s="17" customFormat="1" x14ac:dyDescent="0.2">
      <c r="A405" s="116"/>
      <c r="B405" s="4"/>
      <c r="C405" s="4"/>
      <c r="D405" s="5"/>
      <c r="E405" s="36"/>
      <c r="F405" s="36"/>
      <c r="G405" s="36"/>
      <c r="H405" s="36"/>
      <c r="I405" s="4"/>
      <c r="J405" s="4"/>
      <c r="K405" s="4"/>
    </row>
    <row r="406" spans="1:11" s="17" customFormat="1" x14ac:dyDescent="0.2">
      <c r="A406" s="116"/>
      <c r="B406" s="4"/>
      <c r="C406" s="4"/>
      <c r="D406" s="5"/>
      <c r="E406" s="36"/>
      <c r="F406" s="36"/>
      <c r="G406" s="36"/>
      <c r="H406" s="36"/>
      <c r="I406" s="4"/>
      <c r="J406" s="4"/>
      <c r="K406" s="4"/>
    </row>
    <row r="407" spans="1:11" s="17" customFormat="1" x14ac:dyDescent="0.2">
      <c r="A407" s="116"/>
      <c r="B407" s="4"/>
      <c r="C407" s="4"/>
      <c r="D407" s="5"/>
      <c r="E407" s="36"/>
      <c r="F407" s="36"/>
      <c r="G407" s="36"/>
      <c r="H407" s="36"/>
      <c r="I407" s="4"/>
      <c r="J407" s="4"/>
      <c r="K407" s="4"/>
    </row>
    <row r="408" spans="1:11" s="17" customFormat="1" x14ac:dyDescent="0.2">
      <c r="A408" s="116"/>
      <c r="B408" s="4"/>
      <c r="C408" s="4"/>
      <c r="D408" s="5"/>
      <c r="E408" s="36"/>
      <c r="F408" s="36"/>
      <c r="G408" s="36"/>
      <c r="H408" s="36"/>
      <c r="I408" s="4"/>
      <c r="J408" s="4"/>
      <c r="K408" s="4"/>
    </row>
    <row r="409" spans="1:11" s="17" customFormat="1" x14ac:dyDescent="0.2">
      <c r="A409" s="116"/>
      <c r="B409" s="4"/>
      <c r="C409" s="4"/>
      <c r="D409" s="5"/>
      <c r="E409" s="36"/>
      <c r="F409" s="36"/>
      <c r="G409" s="36"/>
      <c r="H409" s="36"/>
      <c r="I409" s="4"/>
      <c r="J409" s="4"/>
      <c r="K409" s="4"/>
    </row>
    <row r="410" spans="1:11" s="17" customFormat="1" x14ac:dyDescent="0.2">
      <c r="A410" s="116"/>
      <c r="B410" s="4"/>
      <c r="C410" s="4"/>
      <c r="D410" s="5"/>
      <c r="E410" s="36"/>
      <c r="F410" s="36"/>
      <c r="G410" s="36"/>
      <c r="H410" s="36"/>
      <c r="I410" s="4"/>
      <c r="J410" s="4"/>
      <c r="K410" s="4"/>
    </row>
    <row r="411" spans="1:11" s="17" customFormat="1" x14ac:dyDescent="0.2">
      <c r="A411" s="116"/>
      <c r="B411" s="4"/>
      <c r="C411" s="4"/>
      <c r="D411" s="5"/>
      <c r="E411" s="36"/>
      <c r="F411" s="36"/>
      <c r="G411" s="36"/>
      <c r="H411" s="36"/>
      <c r="I411" s="4"/>
      <c r="J411" s="4"/>
      <c r="K411" s="4"/>
    </row>
    <row r="412" spans="1:11" s="17" customFormat="1" x14ac:dyDescent="0.2">
      <c r="A412" s="116"/>
      <c r="B412" s="4"/>
      <c r="C412" s="4"/>
      <c r="D412" s="5"/>
      <c r="E412" s="36"/>
      <c r="F412" s="36"/>
      <c r="G412" s="36"/>
      <c r="H412" s="36"/>
      <c r="I412" s="4"/>
      <c r="J412" s="4"/>
      <c r="K412" s="4"/>
    </row>
    <row r="413" spans="1:11" s="17" customFormat="1" x14ac:dyDescent="0.2">
      <c r="A413" s="116"/>
      <c r="B413" s="4"/>
      <c r="C413" s="4"/>
      <c r="D413" s="5"/>
      <c r="E413" s="36"/>
      <c r="F413" s="36"/>
      <c r="G413" s="36"/>
      <c r="H413" s="36"/>
      <c r="I413" s="4"/>
      <c r="J413" s="4"/>
      <c r="K413" s="4"/>
    </row>
    <row r="414" spans="1:11" s="17" customFormat="1" x14ac:dyDescent="0.2">
      <c r="A414" s="116"/>
      <c r="B414" s="4"/>
      <c r="C414" s="4"/>
      <c r="D414" s="5"/>
      <c r="E414" s="36"/>
      <c r="F414" s="36"/>
      <c r="G414" s="36"/>
      <c r="H414" s="36"/>
      <c r="I414" s="4"/>
      <c r="J414" s="4"/>
      <c r="K414" s="4"/>
    </row>
    <row r="415" spans="1:11" s="17" customFormat="1" x14ac:dyDescent="0.2">
      <c r="A415" s="116"/>
      <c r="B415" s="4"/>
      <c r="C415" s="4"/>
      <c r="D415" s="5"/>
      <c r="E415" s="36"/>
      <c r="F415" s="36"/>
      <c r="G415" s="36"/>
      <c r="H415" s="36"/>
      <c r="I415" s="4"/>
      <c r="J415" s="4"/>
      <c r="K415" s="4"/>
    </row>
    <row r="416" spans="1:11" s="17" customFormat="1" x14ac:dyDescent="0.2">
      <c r="A416" s="116"/>
      <c r="B416" s="4"/>
      <c r="C416" s="4"/>
      <c r="D416" s="5"/>
      <c r="E416" s="36"/>
      <c r="F416" s="36"/>
      <c r="G416" s="36"/>
      <c r="H416" s="36"/>
      <c r="I416" s="4"/>
      <c r="J416" s="4"/>
      <c r="K416" s="4"/>
    </row>
    <row r="417" spans="1:11" s="17" customFormat="1" x14ac:dyDescent="0.2">
      <c r="A417" s="116"/>
      <c r="B417" s="4"/>
      <c r="C417" s="4"/>
      <c r="D417" s="5"/>
      <c r="E417" s="36"/>
      <c r="F417" s="36"/>
      <c r="G417" s="36"/>
      <c r="H417" s="36"/>
      <c r="I417" s="4"/>
      <c r="J417" s="4"/>
      <c r="K417" s="4"/>
    </row>
    <row r="418" spans="1:11" s="17" customFormat="1" x14ac:dyDescent="0.2">
      <c r="A418" s="116"/>
      <c r="B418" s="4"/>
      <c r="C418" s="4"/>
      <c r="D418" s="5"/>
      <c r="E418" s="36"/>
      <c r="F418" s="36"/>
      <c r="G418" s="36"/>
      <c r="H418" s="36"/>
      <c r="I418" s="4"/>
      <c r="J418" s="4"/>
      <c r="K418" s="4"/>
    </row>
    <row r="419" spans="1:11" s="17" customFormat="1" x14ac:dyDescent="0.2">
      <c r="A419" s="116"/>
      <c r="B419" s="4"/>
      <c r="C419" s="4"/>
      <c r="D419" s="5"/>
      <c r="E419" s="36"/>
      <c r="F419" s="36"/>
      <c r="G419" s="36"/>
      <c r="H419" s="36"/>
      <c r="I419" s="4"/>
      <c r="J419" s="4"/>
      <c r="K419" s="4"/>
    </row>
    <row r="420" spans="1:11" s="17" customFormat="1" x14ac:dyDescent="0.2">
      <c r="A420" s="116"/>
      <c r="B420" s="4"/>
      <c r="C420" s="4"/>
      <c r="D420" s="5"/>
      <c r="E420" s="36"/>
      <c r="F420" s="36"/>
      <c r="G420" s="36"/>
      <c r="H420" s="36"/>
      <c r="I420" s="4"/>
      <c r="J420" s="4"/>
      <c r="K420" s="4"/>
    </row>
    <row r="421" spans="1:11" s="17" customFormat="1" x14ac:dyDescent="0.2">
      <c r="A421" s="116"/>
      <c r="B421" s="4"/>
      <c r="C421" s="4"/>
      <c r="D421" s="5"/>
      <c r="E421" s="36"/>
      <c r="F421" s="36"/>
      <c r="G421" s="36"/>
      <c r="H421" s="36"/>
      <c r="I421" s="4"/>
      <c r="J421" s="4"/>
      <c r="K421" s="4"/>
    </row>
    <row r="422" spans="1:11" s="17" customFormat="1" x14ac:dyDescent="0.2">
      <c r="A422" s="116"/>
      <c r="B422" s="4"/>
      <c r="C422" s="4"/>
      <c r="D422" s="5"/>
      <c r="E422" s="36"/>
      <c r="F422" s="36"/>
      <c r="G422" s="36"/>
      <c r="H422" s="36"/>
      <c r="I422" s="4"/>
      <c r="J422" s="4"/>
      <c r="K422" s="4"/>
    </row>
    <row r="423" spans="1:11" s="17" customFormat="1" x14ac:dyDescent="0.2">
      <c r="A423" s="116"/>
      <c r="B423" s="4"/>
      <c r="C423" s="4"/>
      <c r="D423" s="5"/>
      <c r="E423" s="36"/>
      <c r="F423" s="36"/>
      <c r="G423" s="36"/>
      <c r="H423" s="36"/>
      <c r="I423" s="4"/>
      <c r="J423" s="4"/>
      <c r="K423" s="4"/>
    </row>
    <row r="424" spans="1:11" s="17" customFormat="1" x14ac:dyDescent="0.2">
      <c r="A424" s="116"/>
      <c r="B424" s="4"/>
      <c r="C424" s="4"/>
      <c r="D424" s="5"/>
      <c r="E424" s="36"/>
      <c r="F424" s="36"/>
      <c r="G424" s="36"/>
      <c r="H424" s="36"/>
      <c r="I424" s="4"/>
      <c r="J424" s="4"/>
      <c r="K424" s="4"/>
    </row>
    <row r="425" spans="1:11" s="17" customFormat="1" x14ac:dyDescent="0.2">
      <c r="A425" s="116"/>
      <c r="B425" s="4"/>
      <c r="C425" s="4"/>
      <c r="D425" s="5"/>
      <c r="E425" s="36"/>
      <c r="F425" s="36"/>
      <c r="G425" s="36"/>
      <c r="H425" s="36"/>
      <c r="I425" s="4"/>
      <c r="J425" s="4"/>
      <c r="K425" s="4"/>
    </row>
    <row r="426" spans="1:11" s="17" customFormat="1" x14ac:dyDescent="0.2">
      <c r="A426" s="116"/>
      <c r="B426" s="4"/>
      <c r="C426" s="4"/>
      <c r="D426" s="5"/>
      <c r="E426" s="36"/>
      <c r="F426" s="36"/>
      <c r="G426" s="36"/>
      <c r="H426" s="36"/>
      <c r="I426" s="4"/>
      <c r="J426" s="4"/>
      <c r="K426" s="4"/>
    </row>
    <row r="427" spans="1:11" s="17" customFormat="1" x14ac:dyDescent="0.2">
      <c r="A427" s="116"/>
      <c r="B427" s="4"/>
      <c r="C427" s="4"/>
      <c r="D427" s="5"/>
      <c r="E427" s="36"/>
      <c r="F427" s="36"/>
      <c r="G427" s="36"/>
      <c r="H427" s="36"/>
      <c r="I427" s="4"/>
      <c r="J427" s="4"/>
      <c r="K427" s="4"/>
    </row>
    <row r="428" spans="1:11" s="17" customFormat="1" x14ac:dyDescent="0.2">
      <c r="A428" s="116"/>
      <c r="B428" s="19"/>
      <c r="C428" s="19"/>
      <c r="D428" s="13"/>
      <c r="E428" s="9"/>
      <c r="F428" s="9"/>
      <c r="G428" s="9"/>
      <c r="H428" s="9"/>
      <c r="I428" s="19"/>
      <c r="J428" s="19"/>
      <c r="K428" s="19"/>
    </row>
    <row r="429" spans="1:11" s="17" customFormat="1" x14ac:dyDescent="0.2">
      <c r="A429" s="116"/>
      <c r="B429" s="19"/>
      <c r="C429" s="19"/>
      <c r="D429" s="13"/>
      <c r="E429" s="9"/>
      <c r="F429" s="9"/>
      <c r="G429" s="9"/>
      <c r="H429" s="9"/>
      <c r="I429" s="19"/>
      <c r="J429" s="19"/>
      <c r="K429" s="19"/>
    </row>
    <row r="430" spans="1:11" s="17" customFormat="1" x14ac:dyDescent="0.2">
      <c r="A430" s="116"/>
      <c r="B430" s="19"/>
      <c r="C430" s="19"/>
      <c r="D430" s="13"/>
      <c r="E430" s="9"/>
      <c r="F430" s="9"/>
      <c r="G430" s="9"/>
      <c r="H430" s="9"/>
      <c r="I430" s="19"/>
      <c r="J430" s="19"/>
      <c r="K430" s="19"/>
    </row>
    <row r="431" spans="1:11" s="17" customFormat="1" x14ac:dyDescent="0.2">
      <c r="A431" s="116"/>
      <c r="B431" s="19"/>
      <c r="C431" s="19"/>
      <c r="D431" s="13"/>
      <c r="E431" s="9"/>
      <c r="F431" s="9"/>
      <c r="G431" s="9"/>
      <c r="H431" s="9"/>
      <c r="I431" s="19"/>
      <c r="J431" s="19"/>
      <c r="K431" s="19"/>
    </row>
    <row r="432" spans="1:11" s="17" customFormat="1" x14ac:dyDescent="0.2">
      <c r="A432" s="116"/>
      <c r="B432" s="19"/>
      <c r="C432" s="19"/>
      <c r="D432" s="13"/>
      <c r="E432" s="9"/>
      <c r="F432" s="9"/>
      <c r="G432" s="9"/>
      <c r="H432" s="9"/>
      <c r="I432" s="19"/>
      <c r="J432" s="19"/>
      <c r="K432" s="19"/>
    </row>
    <row r="433" spans="1:11" s="17" customFormat="1" x14ac:dyDescent="0.2">
      <c r="A433" s="116"/>
      <c r="B433" s="19"/>
      <c r="C433" s="19"/>
      <c r="D433" s="13"/>
      <c r="E433" s="9"/>
      <c r="F433" s="9"/>
      <c r="G433" s="9"/>
      <c r="H433" s="9"/>
      <c r="I433" s="19"/>
      <c r="J433" s="19"/>
      <c r="K433" s="19"/>
    </row>
    <row r="434" spans="1:11" s="17" customFormat="1" x14ac:dyDescent="0.2">
      <c r="A434" s="116"/>
      <c r="B434" s="19"/>
      <c r="C434" s="19"/>
      <c r="D434" s="13"/>
      <c r="E434" s="9"/>
      <c r="F434" s="9"/>
      <c r="G434" s="9"/>
      <c r="H434" s="9"/>
      <c r="I434" s="19"/>
      <c r="J434" s="19"/>
      <c r="K434" s="19"/>
    </row>
    <row r="435" spans="1:11" s="17" customFormat="1" x14ac:dyDescent="0.2">
      <c r="A435" s="116"/>
      <c r="B435" s="19"/>
      <c r="C435" s="19"/>
      <c r="D435" s="13"/>
      <c r="E435" s="9"/>
      <c r="F435" s="9"/>
      <c r="G435" s="9"/>
      <c r="H435" s="9"/>
      <c r="I435" s="19"/>
      <c r="J435" s="19"/>
      <c r="K435" s="19"/>
    </row>
    <row r="436" spans="1:11" s="17" customFormat="1" x14ac:dyDescent="0.2">
      <c r="A436" s="116"/>
      <c r="B436" s="19"/>
      <c r="C436" s="19"/>
      <c r="D436" s="13"/>
      <c r="E436" s="9"/>
      <c r="F436" s="9"/>
      <c r="G436" s="9"/>
      <c r="H436" s="9"/>
      <c r="I436" s="19"/>
      <c r="J436" s="19"/>
      <c r="K436" s="19"/>
    </row>
    <row r="437" spans="1:11" s="17" customFormat="1" x14ac:dyDescent="0.2">
      <c r="A437" s="116"/>
      <c r="B437" s="19"/>
      <c r="C437" s="19"/>
      <c r="D437" s="13"/>
      <c r="E437" s="9"/>
      <c r="F437" s="9"/>
      <c r="G437" s="9"/>
      <c r="H437" s="9"/>
      <c r="I437" s="19"/>
      <c r="J437" s="19"/>
      <c r="K437" s="19"/>
    </row>
    <row r="438" spans="1:11" s="17" customFormat="1" x14ac:dyDescent="0.2">
      <c r="A438" s="116"/>
      <c r="B438" s="19"/>
      <c r="C438" s="19"/>
      <c r="D438" s="13"/>
      <c r="E438" s="9"/>
      <c r="F438" s="9"/>
      <c r="G438" s="9"/>
      <c r="H438" s="9"/>
      <c r="I438" s="19"/>
      <c r="J438" s="19"/>
      <c r="K438" s="19"/>
    </row>
    <row r="439" spans="1:11" s="17" customFormat="1" x14ac:dyDescent="0.2">
      <c r="A439" s="116"/>
      <c r="B439" s="19"/>
      <c r="C439" s="19"/>
      <c r="D439" s="13"/>
      <c r="E439" s="9"/>
      <c r="F439" s="9"/>
      <c r="G439" s="9"/>
      <c r="H439" s="9"/>
      <c r="I439" s="19"/>
      <c r="J439" s="19"/>
      <c r="K439" s="19"/>
    </row>
    <row r="440" spans="1:11" s="17" customFormat="1" x14ac:dyDescent="0.2">
      <c r="A440" s="116"/>
      <c r="B440" s="19"/>
      <c r="C440" s="19"/>
      <c r="D440" s="13"/>
      <c r="E440" s="9"/>
      <c r="F440" s="9"/>
      <c r="G440" s="9"/>
      <c r="H440" s="9"/>
      <c r="I440" s="19"/>
      <c r="J440" s="19"/>
      <c r="K440" s="19"/>
    </row>
    <row r="441" spans="1:11" s="17" customFormat="1" x14ac:dyDescent="0.2">
      <c r="A441" s="116"/>
      <c r="B441" s="19"/>
      <c r="C441" s="19"/>
      <c r="D441" s="13"/>
      <c r="E441" s="9"/>
      <c r="F441" s="9"/>
      <c r="G441" s="9"/>
      <c r="H441" s="9"/>
      <c r="I441" s="19"/>
      <c r="J441" s="19"/>
      <c r="K441" s="19"/>
    </row>
    <row r="442" spans="1:11" s="17" customFormat="1" x14ac:dyDescent="0.2">
      <c r="A442" s="116"/>
      <c r="B442" s="19"/>
      <c r="C442" s="19"/>
      <c r="D442" s="13"/>
      <c r="E442" s="9"/>
      <c r="F442" s="9"/>
      <c r="G442" s="9"/>
      <c r="H442" s="9"/>
      <c r="I442" s="19"/>
      <c r="J442" s="19"/>
      <c r="K442" s="19"/>
    </row>
    <row r="443" spans="1:11" s="17" customFormat="1" x14ac:dyDescent="0.2">
      <c r="A443" s="116"/>
      <c r="B443" s="19"/>
      <c r="C443" s="19"/>
      <c r="D443" s="13"/>
      <c r="E443" s="9"/>
      <c r="F443" s="9"/>
      <c r="G443" s="9"/>
      <c r="H443" s="9"/>
      <c r="I443" s="19"/>
      <c r="J443" s="19"/>
      <c r="K443" s="19"/>
    </row>
  </sheetData>
  <autoFilter ref="A11:AR367"/>
  <customSheetViews>
    <customSheetView guid="{30A4C298-4998-4A18-8CAA-21263EA70778}" scale="70" showPageBreaks="1" fitToPage="1" printArea="1" showAutoFilter="1" view="pageBreakPreview" topLeftCell="A304">
      <pane xSplit="2" topLeftCell="C1" activePane="topRight" state="frozen"/>
      <selection pane="topRight" activeCell="C306" sqref="C306"/>
      <rowBreaks count="4" manualBreakCount="4">
        <brk id="138" max="16383" man="1"/>
        <brk id="147" max="24" man="1"/>
        <brk id="247" max="24" man="1"/>
        <brk id="328" max="24" man="1"/>
      </rowBreaks>
      <pageMargins left="0.23622047244094491" right="0.23622047244094491" top="0.14000000000000001" bottom="0.33" header="0.31496062992125984" footer="0.31496062992125984"/>
      <pageSetup paperSize="9" scale="39" fitToHeight="0" orientation="landscape" r:id="rId1"/>
      <headerFooter alignWithMargins="0">
        <oddFooter>Страница &amp;P</oddFooter>
      </headerFooter>
      <autoFilter ref="A10:BF342"/>
    </customSheetView>
  </customSheetViews>
  <mergeCells count="23">
    <mergeCell ref="A345:K345"/>
    <mergeCell ref="B2:K3"/>
    <mergeCell ref="B4:K4"/>
    <mergeCell ref="B5:K5"/>
    <mergeCell ref="B6:K6"/>
    <mergeCell ref="B211:K211"/>
    <mergeCell ref="B292:K292"/>
    <mergeCell ref="B311:K311"/>
    <mergeCell ref="B254:K254"/>
    <mergeCell ref="G8:G10"/>
    <mergeCell ref="H8:H10"/>
    <mergeCell ref="I8:J8"/>
    <mergeCell ref="K8:K10"/>
    <mergeCell ref="A8:A10"/>
    <mergeCell ref="B8:B10"/>
    <mergeCell ref="C8:C10"/>
    <mergeCell ref="D8:D10"/>
    <mergeCell ref="B65:K65"/>
    <mergeCell ref="B12:K12"/>
    <mergeCell ref="E8:E10"/>
    <mergeCell ref="F8:F10"/>
    <mergeCell ref="I9:I10"/>
    <mergeCell ref="J9:J10"/>
  </mergeCells>
  <pageMargins left="0.23622047244094491" right="0.23622047244094491" top="0.14000000000000001" bottom="0.33" header="0.31496062992125984" footer="0.31496062992125984"/>
  <pageSetup paperSize="9" scale="58" fitToHeight="0" orientation="landscape" r:id="rId2"/>
  <headerFooter alignWithMargins="0">
    <oddFooter>Страница &amp;P</oddFooter>
  </headerFooter>
  <rowBreaks count="4" manualBreakCount="4">
    <brk id="143" max="16383" man="1"/>
    <brk id="152" max="10" man="1"/>
    <brk id="253" max="10" man="1"/>
    <brk id="342"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Мониторинг 2 кв.</vt:lpstr>
      <vt:lpstr>'Мониторинг 2 кв.'!Заголовки_для_печати</vt:lpstr>
      <vt:lpstr>'Мониторинг 2 кв.'!Область_печати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Арихина Ирина Николаевна</dc:creator>
  <cp:lastModifiedBy>Перфильева Татьяна Олеговна</cp:lastModifiedBy>
  <cp:lastPrinted>2015-06-23T12:42:34Z</cp:lastPrinted>
  <dcterms:created xsi:type="dcterms:W3CDTF">2014-06-11T10:39:58Z</dcterms:created>
  <dcterms:modified xsi:type="dcterms:W3CDTF">2016-02-11T11:32:33Z</dcterms:modified>
</cp:coreProperties>
</file>